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tabRatio="793" activeTab="4"/>
  </bookViews>
  <sheets>
    <sheet name="Ф1-паспорт" sheetId="1" r:id="rId1"/>
    <sheet name="Ф2-программа" sheetId="2" r:id="rId2"/>
    <sheet name="Ф3-показатели (программы)" sheetId="3" r:id="rId3"/>
    <sheet name="Ф4-показатели (НиЭ)" sheetId="4" r:id="rId4"/>
    <sheet name="Ф5-финплан" sheetId="5" r:id="rId5"/>
    <sheet name="Ф6-отчет (программа)" sheetId="6" r:id="rId6"/>
    <sheet name="Ф7-отчет (показатели)" sheetId="7" r:id="rId7"/>
  </sheets>
  <definedNames>
    <definedName name="_xlnm.Print_Titles" localSheetId="1">'Ф2-программа'!$8:$14</definedName>
    <definedName name="_xlnm.Print_Area" localSheetId="0">'Ф1-паспорт'!$A$1:$B$25</definedName>
    <definedName name="_xlnm.Print_Area" localSheetId="1">'Ф2-программа'!$A$1:$FK$61</definedName>
    <definedName name="_xlnm.Print_Area" localSheetId="2">'Ф3-показатели (программы)'!$A$1:$FK$29</definedName>
    <definedName name="_xlnm.Print_Area" localSheetId="3">'Ф4-показатели (НиЭ)'!$A$1:$FK$17</definedName>
    <definedName name="_xlnm.Print_Area" localSheetId="4">'Ф5-финплан'!$A$1:$DO$27</definedName>
    <definedName name="_xlnm.Print_Area" localSheetId="5">'Ф6-отчет (программа)'!$A$1:$DO$51</definedName>
    <definedName name="_xlnm.Print_Area" localSheetId="6">'Ф7-отчет (показатели)'!$A$1:$FI$23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<sst xmlns="http://schemas.openxmlformats.org/spreadsheetml/2006/main" count="467" uniqueCount="250">
  <si>
    <t>№
п/п</t>
  </si>
  <si>
    <t>Основные технические характеристики</t>
  </si>
  <si>
    <t>Значение показателя</t>
  </si>
  <si>
    <t>Расходы на реализацию мероприятий в прогнозных ценах, тыс. руб. (с НДС)</t>
  </si>
  <si>
    <t>Всего</t>
  </si>
  <si>
    <t>в т.ч. по годам</t>
  </si>
  <si>
    <t>Остаток финанси-рования</t>
  </si>
  <si>
    <t>Наименование
мероприятий</t>
  </si>
  <si>
    <t>Ед.
изм.</t>
  </si>
  <si>
    <t>1.1. Строительство новых тепловых сетей в целях подключения потребителей</t>
  </si>
  <si>
    <t>1.1.1</t>
  </si>
  <si>
    <t>1.1.2</t>
  </si>
  <si>
    <t>1.2.1</t>
  </si>
  <si>
    <t>1.2.2</t>
  </si>
  <si>
    <t>1.3. Увеличение пропускной способности существующих тепловых сетей в целях подключения потребителей</t>
  </si>
  <si>
    <t>1.3.1</t>
  </si>
  <si>
    <t>1.3.2</t>
  </si>
  <si>
    <t>1.4.1</t>
  </si>
  <si>
    <t>1.4.2</t>
  </si>
  <si>
    <t>Всего по группе 1.</t>
  </si>
  <si>
    <t>2.1.1</t>
  </si>
  <si>
    <t>2.1.2</t>
  </si>
  <si>
    <t>Всего по группе 2.</t>
  </si>
  <si>
    <t>3.1. Реконструкция или модернизация существующих тепловых сетей</t>
  </si>
  <si>
    <t>3.1.1</t>
  </si>
  <si>
    <t>3.1.2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</si>
  <si>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</si>
  <si>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3.2.1</t>
  </si>
  <si>
    <t>Всего по группе 3.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</si>
  <si>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</si>
  <si>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4.1.1</t>
  </si>
  <si>
    <t>Всего по группе 4.</t>
  </si>
  <si>
    <t>Группа 5. Вывод из эксплуатации, консервация и демонтаж объектов системы централизованного теплоснабжения</t>
  </si>
  <si>
    <t>5.1.1</t>
  </si>
  <si>
    <t>5.1.2</t>
  </si>
  <si>
    <t>5.1. Вывод из эксплуатации, консервация и демонтаж тепловых сетей</t>
  </si>
  <si>
    <t>5.2.1</t>
  </si>
  <si>
    <t>5.2.2</t>
  </si>
  <si>
    <t>Всего по группе 5.</t>
  </si>
  <si>
    <t>ИТОГО по программе</t>
  </si>
  <si>
    <t>Руководитель регулируемой организации</t>
  </si>
  <si>
    <t>М.П.</t>
  </si>
  <si>
    <t>Ф.И.О.</t>
  </si>
  <si>
    <t>Группа 1. Строительство, реконструкция или модернизация объектов в целях подключения потребителей: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</si>
  <si>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</si>
  <si>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Форма № 2-ИП ТС</t>
  </si>
  <si>
    <t>Инвестиционная программа</t>
  </si>
  <si>
    <t>(наименование регулируемой организации)</t>
  </si>
  <si>
    <t xml:space="preserve"> годы</t>
  </si>
  <si>
    <t xml:space="preserve">в сфере теплоснабжения на </t>
  </si>
  <si>
    <t>в т.ч. за счет платы
за под-ключение</t>
  </si>
  <si>
    <t>после</t>
  </si>
  <si>
    <t>реализации</t>
  </si>
  <si>
    <t>мероприятия</t>
  </si>
  <si>
    <t>до</t>
  </si>
  <si>
    <t>Год начала реализации мероприятия</t>
  </si>
  <si>
    <t>Год окончания реализации мероприятия</t>
  </si>
  <si>
    <t>Наименование</t>
  </si>
  <si>
    <t>показателя</t>
  </si>
  <si>
    <t>(мощность,</t>
  </si>
  <si>
    <t>протяженность,</t>
  </si>
  <si>
    <t>диаметр и т.п.)</t>
  </si>
  <si>
    <t>Описание и место расположения
объекта</t>
  </si>
  <si>
    <t>Обоснование необходимости
(цель реализации)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</si>
  <si>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</si>
  <si>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</si>
  <si>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1.4.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</si>
  <si>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</si>
  <si>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Наименование организации, в отношении которой разрабатывается инвестиционная программа в сфере теплоснабжения</t>
  </si>
  <si>
    <t>Общество с ограниченной ответственностью «Теплогенерирующий комплекс»</t>
  </si>
  <si>
    <t>Местонахождение регулируемой организации</t>
  </si>
  <si>
    <t>Сроки реализации инвестиционной программы</t>
  </si>
  <si>
    <t>Лицо, ответственное за разработку инвестиционной программы</t>
  </si>
  <si>
    <t>Технический директор  - Яжемчук Владимир Александрович</t>
  </si>
  <si>
    <t>Контактная информация лица, ответственного за разработку инвестиционной программы</t>
  </si>
  <si>
    <t>Наименование органа исполнительной власти субъекта РФ или органа местного самоуправления, утвердившего инвестиционную программу</t>
  </si>
  <si>
    <t>Местонахождение органа, утвердившего инвестиционную программу</t>
  </si>
  <si>
    <t>Должностное лицо, утвердившее инвестиционную программу</t>
  </si>
  <si>
    <t>Дата утверждения инвестиционной программы</t>
  </si>
  <si>
    <t>Контактная информация лица, ответственного за утверждение инвестиционной программы</t>
  </si>
  <si>
    <t>Наименование органа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</si>
  <si>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</si>
  <si>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>Должностное лицо, согласовавшее инвестиционную программу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</si>
  <si>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</si>
  <si>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</si>
  <si>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Форма № 1-ИП ТС</t>
  </si>
  <si>
    <t>Паспорт инвестиционной программы в сфере теплоснабжения</t>
  </si>
  <si>
    <t>юридический адрес: 644099, г. Омск, ул. Чапаева, 71                                                                почтовый адрес: 644050, г. Омск, пр. Мира, 5 «б»</t>
  </si>
  <si>
    <t>тел.:(3812) 65-01-86 e-mail: iagem@mail.ru</t>
  </si>
  <si>
    <t>Общества с ограниченной ответственностью «Теплогенерирующий комплекс»</t>
  </si>
  <si>
    <t>Лунёв Аркадий Юрьевич</t>
  </si>
  <si>
    <t xml:space="preserve"> 4.1.3</t>
  </si>
  <si>
    <t xml:space="preserve"> 4.1.2</t>
  </si>
  <si>
    <t xml:space="preserve"> 4.1.4</t>
  </si>
  <si>
    <t>Котельная по ул. 30-я Северная, 65/1</t>
  </si>
  <si>
    <t>%</t>
  </si>
  <si>
    <t>7.2</t>
  </si>
  <si>
    <t>7.1</t>
  </si>
  <si>
    <t>в соответствии с законодательством РФ об охране окружающей среды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</si>
  <si>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</t>
  </si>
  <si>
    <t>7</t>
  </si>
  <si>
    <t>куб. м для пара ***</t>
  </si>
  <si>
    <t>тонн в год для воды **</t>
  </si>
  <si>
    <t>Потери теплоносителя при передаче тепловой энергии по тепловым сетям</t>
  </si>
  <si>
    <t>6</t>
  </si>
  <si>
    <t>% от полезного
отпуска тепловой энергии</t>
  </si>
  <si>
    <t>Гкал в год</t>
  </si>
  <si>
    <t>Потери тепловой энергии при передаче тепловой энергии по тепловым сетям</t>
  </si>
  <si>
    <t>5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</si>
  <si>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</si>
  <si>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4</t>
  </si>
  <si>
    <t>Гкал/ч</t>
  </si>
  <si>
    <t>Объем присоединяемой тепловой нагрузки новых потребителей</t>
  </si>
  <si>
    <t>3</t>
  </si>
  <si>
    <r>
      <t>т.у.т./м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*</t>
    </r>
  </si>
  <si>
    <t>т.у.т./Гкал</t>
  </si>
  <si>
    <t>Удельный расход условного топлива на выработку единицы тепловой энергии и (или) теплоносителя</t>
  </si>
  <si>
    <t>2</t>
  </si>
  <si>
    <r>
      <t>кВт∙ч/м</t>
    </r>
    <r>
      <rPr>
        <vertAlign val="superscript"/>
        <sz val="8"/>
        <rFont val="Times New Roman"/>
        <family val="1"/>
      </rPr>
      <t>3</t>
    </r>
  </si>
  <si>
    <t>Удельный расход электрической энергии на транспортировку теплоносителя</t>
  </si>
  <si>
    <t>в т.ч. по годам реализации</t>
  </si>
  <si>
    <t>Утвержденный период</t>
  </si>
  <si>
    <t>Плановые значения</t>
  </si>
  <si>
    <t>фактические значения</t>
  </si>
  <si>
    <t>Ед. изм.</t>
  </si>
  <si>
    <t>Наименование показателя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</si>
  <si>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</si>
  <si>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>Форма № 3-ИП ТС</t>
  </si>
  <si>
    <t>Форма № 4-ИП ТС</t>
  </si>
  <si>
    <t xml:space="preserve">Показатели надежности и энергетической эффективности объектов централизованного теплоснабжения 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</si>
  <si>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</si>
  <si>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</si>
  <si>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</si>
  <si>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
в результате технологических нарушений на тепловых сетях
на 1 км тепловых сетей</t>
  </si>
  <si>
    <t>Количество прекращений подачи тепловой энергии, теплоносителя
в результате технологических нарушений на источниках тепловой энергии на 1 Гкал/час установленной мощности</t>
  </si>
  <si>
    <t>Удельный расход топлива
на производство единицы тепловой энергии, отпускаемой с коллекторов источников тепловой энергии</t>
  </si>
  <si>
    <t>Отношение величины
технологических потерь тепловой энергии, теплоносителя
к материальной характеристике тепловой сети</t>
  </si>
  <si>
    <t>Величина технологических потерь
при передаче тепловой энергии, теплоносителя по тепловым сетям</t>
  </si>
  <si>
    <t>Текущее значение</t>
  </si>
  <si>
    <t>Плановое значение</t>
  </si>
  <si>
    <t>Руководитель ресурсоснабжающей организации</t>
  </si>
  <si>
    <t>Прочие источники финансирования, в т.ч. лизинг</t>
  </si>
  <si>
    <t>Бюджетное финансирование</t>
  </si>
  <si>
    <t>прочие привлеченные средства</t>
  </si>
  <si>
    <t>2.3</t>
  </si>
  <si>
    <t>займы организаций</t>
  </si>
  <si>
    <t>2.2</t>
  </si>
  <si>
    <t>кредиты</t>
  </si>
  <si>
    <t>2.1</t>
  </si>
  <si>
    <t>Привлеченные средства</t>
  </si>
  <si>
    <t>прочие собственные средства,
в т.ч. средства от эмиссии ценных бумаг</t>
  </si>
  <si>
    <t>1.4</t>
  </si>
  <si>
    <t>средства, полученные за счет
платы за подключение</t>
  </si>
  <si>
    <t>1.3</t>
  </si>
  <si>
    <t>прибыль, направленная на инвестиции</t>
  </si>
  <si>
    <t>1.2</t>
  </si>
  <si>
    <t>амортизационные отчисления</t>
  </si>
  <si>
    <t>1.1</t>
  </si>
  <si>
    <t>Собственные средства</t>
  </si>
  <si>
    <t>1</t>
  </si>
  <si>
    <t>по годам реализации инвестпрограммы</t>
  </si>
  <si>
    <t>по видам деятельности</t>
  </si>
  <si>
    <t>Расходы на реализацию инвестиционной программы
(тыс. руб. без НДС)</t>
  </si>
  <si>
    <t>Источники финансирования</t>
  </si>
  <si>
    <t>(наименование энергоснабжающей организации)</t>
  </si>
  <si>
    <t>Финансовый план</t>
  </si>
  <si>
    <t>4.1.2</t>
  </si>
  <si>
    <t>3.2.2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</si>
  <si>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</t>
  </si>
  <si>
    <t>факт</t>
  </si>
  <si>
    <t>план</t>
  </si>
  <si>
    <t>Примечание</t>
  </si>
  <si>
    <t>Стоимость мероприятий,
тыс. руб. (с НДС)</t>
  </si>
  <si>
    <t xml:space="preserve"> год</t>
  </si>
  <si>
    <t xml:space="preserve">в сфере теплоснабжения за </t>
  </si>
  <si>
    <t>Отчет об исполнении инвестиционной программы</t>
  </si>
  <si>
    <t>Форма № 6.1-ИП ТС</t>
  </si>
  <si>
    <t>контакт. E-mail</t>
  </si>
  <si>
    <t>контакт. тел. с кодом города</t>
  </si>
  <si>
    <t>(должность)</t>
  </si>
  <si>
    <t>Исполнитель:</t>
  </si>
  <si>
    <t xml:space="preserve">за </t>
  </si>
  <si>
    <t>Отчет о достижении плановых показателей надежности и энергетической эффективности объектов системы централизованного теплоснабжения</t>
  </si>
  <si>
    <t>Форма № 6.2-ИП ТС</t>
  </si>
  <si>
    <t>ООО «Теплогенерирующий комплекс»</t>
  </si>
  <si>
    <t>1 января 2018 года по 31 декабря 2023 года</t>
  </si>
  <si>
    <t>Износ оборудования</t>
  </si>
  <si>
    <t>Тепло- и гидроизоляция магистральной теплосети от УТ-5 до УТ-6 с применением скорлуп ППУ</t>
  </si>
  <si>
    <t>2019</t>
  </si>
  <si>
    <t>Снижение затрат электроэнергии на привод сетевого оборудования</t>
  </si>
  <si>
    <t>кВт</t>
  </si>
  <si>
    <t>Замена 2 (двух) сетевых насосов 1Д1250-125 на котельной по ул. 22-го Партсъезда, 97 на насосы меньшей мощности 1Д630-125</t>
  </si>
  <si>
    <t xml:space="preserve">Суммарная мощность сетевых насосов </t>
  </si>
  <si>
    <t>Замена 2 (двух) повысительных насосов на ТПНС-101 на насосы большое мощности</t>
  </si>
  <si>
    <t>Суммарная мощность повысительных насосов</t>
  </si>
  <si>
    <t xml:space="preserve">Установка частотно-регулируемых приводов на подпиточные насосы КМ 100-65-200 котельной по ул. 22-го Партсъезда, 97  </t>
  </si>
  <si>
    <t>Расход электроэнергии</t>
  </si>
  <si>
    <t>кВт·ч</t>
  </si>
  <si>
    <t>Собственные нужды котельной</t>
  </si>
  <si>
    <t xml:space="preserve"> 4.1.1</t>
  </si>
  <si>
    <t xml:space="preserve">Тепло- и гидроизоляция трубопроводной арматуры тепловых сетей диаметром 720 - 159 мм с применением теплоизоляционного материала Изолат-03 </t>
  </si>
  <si>
    <t xml:space="preserve">Снижение местных тепловых потерь при  передаче тепловой энергии, теплоносителя </t>
  </si>
  <si>
    <t>Снижение потерь тепловой энергии при транспортировке тепловой энергии, теплоносителя</t>
  </si>
  <si>
    <t>2018-2020</t>
  </si>
  <si>
    <t>2018</t>
  </si>
  <si>
    <t>2020</t>
  </si>
  <si>
    <t>Тепло- и гидроизоляция магистральной теплосети от УТ-6 до УТ-2 (зав.Казицкий) с применением скорлуп ППУ</t>
  </si>
  <si>
    <t xml:space="preserve">Замена изношенного оборудования </t>
  </si>
  <si>
    <t>Обеспечение потребителей тепловой энергией</t>
  </si>
  <si>
    <t xml:space="preserve">Увеличение точности регулирования, экономия электрической энегии, снижение износа оборудования, увеличения срока службы </t>
  </si>
  <si>
    <t xml:space="preserve">Разработка проектной документации на реконструкцию котельной по ул. 30-я Северная, 65/1 с заменой паровых котлов на водогрейные </t>
  </si>
  <si>
    <t xml:space="preserve">Снижение доли собственных нужд при выработке теппловой энергии, повышение технико-экономических показателей котельной </t>
  </si>
  <si>
    <t>Корпус № 1 котельной по ул. 22-го Партсъезда, 97, г.Омска</t>
  </si>
  <si>
    <t>Корпус 2 котельной по ул. 22-го Партсъезда, 97, г.Омска</t>
  </si>
  <si>
    <t>ТПНС-101 по ул. 21-я Амурская, 23, г.Омска</t>
  </si>
  <si>
    <t>Корпус 1 котельной по ул. 22-го Партсъезда, 97, г.Омска</t>
  </si>
  <si>
    <t>Коетльная по ул. 30-я Северная, 65/1, г.Омска</t>
  </si>
  <si>
    <t>Тепловые сети пос. Амурский, ЦАО г.Омска</t>
  </si>
  <si>
    <t>Тепловые сети от УТ-5 по ул. Аносова до УТ-6 по ул. 21-я Амурская, г.Омска</t>
  </si>
  <si>
    <t>Тепловые сети от УТ-6 по ул. 21-я Амурская до УТ-2 по ул. 16-я Амурская (зав. Казитского), г.Омска</t>
  </si>
  <si>
    <t xml:space="preserve">Тепловые сети от УТ-5/5 по ул. Челюскинцев до УТ-99 по ул. Карсный Пахарь, г.Омска </t>
  </si>
  <si>
    <t>Тепло- и гидроизоляция магистральной теплосети от УТ-5/5 до УТ-99 с применением скорлуп ППУ</t>
  </si>
  <si>
    <t>Нормативные технологические потери при передаче тепловой энергии, теплоносителя</t>
  </si>
  <si>
    <t>2016</t>
  </si>
  <si>
    <t>Про-финанси-ровано
к 2018 г.</t>
  </si>
  <si>
    <t xml:space="preserve"> -</t>
  </si>
  <si>
    <t>Котельная по ул. 22-го Партсъезда, 97</t>
  </si>
  <si>
    <t>Тепловые сети эксплуатируемые ООО "Теплогенерирующий комплекс"</t>
  </si>
  <si>
    <t>-</t>
  </si>
  <si>
    <t xml:space="preserve">Замена дымососов ДН-15,5 и ДН-17У подключенных к водогрейному котлу ПТВМ-50 инв. № 1 и 2 на новые дымососы ДН-15,5 </t>
  </si>
  <si>
    <t>Тепловые потери через стальную арматуру</t>
  </si>
  <si>
    <t xml:space="preserve">Корпус № 2 котельной по ул. 22-го Партсъезда, 97, г.Омска </t>
  </si>
  <si>
    <t xml:space="preserve">Замена 2 (двух) сетевых насосов 1Д1250-125 на котельной по ул. 22-го Партсъезда, 97  </t>
  </si>
  <si>
    <t xml:space="preserve"> 4.1.5.1</t>
  </si>
  <si>
    <t xml:space="preserve"> 4.1.5.2</t>
  </si>
  <si>
    <t xml:space="preserve"> 4.1.5.3</t>
  </si>
  <si>
    <t xml:space="preserve"> 4.1.5.4</t>
  </si>
  <si>
    <t>тс</t>
  </si>
  <si>
    <t>амортизация</t>
  </si>
  <si>
    <t>прибыль</t>
  </si>
  <si>
    <t>котельные</t>
  </si>
  <si>
    <t>поставка тепловой энергии</t>
  </si>
  <si>
    <t>передача тепловой энергии</t>
  </si>
  <si>
    <t>2018 *</t>
  </si>
  <si>
    <t>2019**</t>
  </si>
  <si>
    <t>2020**</t>
  </si>
  <si>
    <t>Общества с ограниченной ответственностью «Теплогенерирующий комплекс» на 2018-2020 годы</t>
  </si>
  <si>
    <t xml:space="preserve">* индекс потребительских цен в 2018 году - 1,04 (Письмо Минэкономразвития РФ от 25.11.2016 г. № 36144-АВ/Д03и "О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
</t>
  </si>
  <si>
    <t xml:space="preserve">* индекс потребительских цен в 2019 году - 1,04 (Письмо Минэкономразвития РФ от 25.11.2016 г. № 36144-АВ/Д03и "О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
</t>
  </si>
  <si>
    <t xml:space="preserve">* индекс потребительских цен в 2020 году - 1,04 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</si>
</sst>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  <numFmt numFmtId="179" formatCode="0.0000"/>
    <numFmt numFmtId="180" formatCode="0.000"/>
    <numFmt numFmtId="181" formatCode="0.0000000"/>
    <numFmt numFmtId="182" formatCode="0.000000"/>
    <numFmt numFmtId="183" formatCode="0.00000"/>
    <numFmt numFmtId="184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6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6.5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8" fillId="3" borderId="0" applyNumberFormat="0" applyBorder="0" applyAlignment="0" applyProtection="0"/>
    <xf numFmtId="0" fontId="2" fillId="4" borderId="0" applyNumberFormat="0" applyBorder="0" applyAlignment="0" applyProtection="0"/>
    <xf numFmtId="0" fontId="38" fillId="5" borderId="0" applyNumberFormat="0" applyBorder="0" applyAlignment="0" applyProtection="0"/>
    <xf numFmtId="0" fontId="2" fillId="6" borderId="0" applyNumberFormat="0" applyBorder="0" applyAlignment="0" applyProtection="0"/>
    <xf numFmtId="0" fontId="38" fillId="7" borderId="0" applyNumberFormat="0" applyBorder="0" applyAlignment="0" applyProtection="0"/>
    <xf numFmtId="0" fontId="2" fillId="8" borderId="0" applyNumberFormat="0" applyBorder="0" applyAlignment="0" applyProtection="0"/>
    <xf numFmtId="0" fontId="38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38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8" borderId="0" applyNumberFormat="0" applyBorder="0" applyAlignment="0" applyProtection="0"/>
    <xf numFmtId="0" fontId="38" fillId="20" borderId="0" applyNumberFormat="0" applyBorder="0" applyAlignment="0" applyProtection="0"/>
    <xf numFmtId="0" fontId="2" fillId="14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3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16" borderId="0" applyNumberFormat="0" applyBorder="0" applyAlignment="0" applyProtection="0"/>
    <xf numFmtId="0" fontId="39" fillId="26" borderId="0" applyNumberFormat="0" applyBorder="0" applyAlignment="0" applyProtection="0"/>
    <xf numFmtId="0" fontId="3" fillId="18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 horizontal="left"/>
    </xf>
    <xf numFmtId="0" fontId="31" fillId="0" borderId="0" xfId="0" applyFont="1" applyAlignment="1">
      <alignment/>
    </xf>
    <xf numFmtId="0" fontId="26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184" fontId="23" fillId="0" borderId="0" xfId="0" applyNumberFormat="1" applyFont="1" applyAlignment="1">
      <alignment/>
    </xf>
    <xf numFmtId="0" fontId="23" fillId="0" borderId="15" xfId="0" applyFont="1" applyBorder="1" applyAlignment="1">
      <alignment horizontal="center"/>
    </xf>
    <xf numFmtId="184" fontId="24" fillId="0" borderId="0" xfId="0" applyNumberFormat="1" applyFont="1" applyAlignment="1">
      <alignment/>
    </xf>
    <xf numFmtId="184" fontId="25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184" fontId="26" fillId="0" borderId="0" xfId="0" applyNumberFormat="1" applyFont="1" applyAlignment="1">
      <alignment/>
    </xf>
    <xf numFmtId="0" fontId="24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84" fontId="23" fillId="0" borderId="17" xfId="0" applyNumberFormat="1" applyFont="1" applyBorder="1" applyAlignment="1">
      <alignment horizontal="center" vertical="center"/>
    </xf>
    <xf numFmtId="184" fontId="23" fillId="0" borderId="18" xfId="0" applyNumberFormat="1" applyFont="1" applyBorder="1" applyAlignment="1">
      <alignment horizontal="center" vertical="center"/>
    </xf>
    <xf numFmtId="184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184" fontId="23" fillId="0" borderId="26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23" fillId="0" borderId="26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" fontId="23" fillId="0" borderId="26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49" fontId="23" fillId="0" borderId="17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0" fontId="24" fillId="0" borderId="29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49" fontId="24" fillId="0" borderId="21" xfId="0" applyNumberFormat="1" applyFont="1" applyBorder="1" applyAlignment="1">
      <alignment horizontal="center" vertical="top"/>
    </xf>
    <xf numFmtId="49" fontId="24" fillId="0" borderId="22" xfId="0" applyNumberFormat="1" applyFont="1" applyBorder="1" applyAlignment="1">
      <alignment horizontal="center" vertical="top"/>
    </xf>
    <xf numFmtId="49" fontId="24" fillId="0" borderId="23" xfId="0" applyNumberFormat="1" applyFont="1" applyBorder="1" applyAlignment="1">
      <alignment horizontal="center" vertical="top"/>
    </xf>
    <xf numFmtId="49" fontId="24" fillId="0" borderId="27" xfId="0" applyNumberFormat="1" applyFont="1" applyBorder="1" applyAlignment="1">
      <alignment horizontal="center" vertical="top"/>
    </xf>
    <xf numFmtId="49" fontId="24" fillId="0" borderId="0" xfId="0" applyNumberFormat="1" applyFont="1" applyBorder="1" applyAlignment="1">
      <alignment horizontal="center" vertical="top"/>
    </xf>
    <xf numFmtId="49" fontId="24" fillId="0" borderId="28" xfId="0" applyNumberFormat="1" applyFont="1" applyBorder="1" applyAlignment="1">
      <alignment horizontal="center" vertical="top"/>
    </xf>
    <xf numFmtId="49" fontId="24" fillId="0" borderId="24" xfId="0" applyNumberFormat="1" applyFont="1" applyBorder="1" applyAlignment="1">
      <alignment horizontal="center" vertical="top"/>
    </xf>
    <xf numFmtId="49" fontId="24" fillId="0" borderId="14" xfId="0" applyNumberFormat="1" applyFont="1" applyBorder="1" applyAlignment="1">
      <alignment horizontal="center" vertical="top"/>
    </xf>
    <xf numFmtId="49" fontId="24" fillId="0" borderId="25" xfId="0" applyNumberFormat="1" applyFont="1" applyBorder="1" applyAlignment="1">
      <alignment horizontal="center" vertical="top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28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24" fillId="42" borderId="29" xfId="0" applyFont="1" applyFill="1" applyBorder="1" applyAlignment="1">
      <alignment horizontal="left" wrapText="1"/>
    </xf>
    <xf numFmtId="0" fontId="24" fillId="42" borderId="30" xfId="0" applyFont="1" applyFill="1" applyBorder="1" applyAlignment="1">
      <alignment horizontal="left" wrapText="1"/>
    </xf>
    <xf numFmtId="0" fontId="24" fillId="42" borderId="31" xfId="0" applyFont="1" applyFill="1" applyBorder="1" applyAlignment="1">
      <alignment horizontal="left" wrapText="1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0" fontId="24" fillId="42" borderId="29" xfId="0" applyFont="1" applyFill="1" applyBorder="1" applyAlignment="1">
      <alignment horizontal="left"/>
    </xf>
    <xf numFmtId="0" fontId="24" fillId="42" borderId="30" xfId="0" applyFont="1" applyFill="1" applyBorder="1" applyAlignment="1">
      <alignment horizontal="left"/>
    </xf>
    <xf numFmtId="0" fontId="23" fillId="43" borderId="20" xfId="0" applyFont="1" applyFill="1" applyBorder="1" applyAlignment="1">
      <alignment horizontal="left"/>
    </xf>
    <xf numFmtId="0" fontId="23" fillId="43" borderId="18" xfId="0" applyFont="1" applyFill="1" applyBorder="1" applyAlignment="1">
      <alignment horizontal="left"/>
    </xf>
    <xf numFmtId="4" fontId="23" fillId="0" borderId="17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4" fontId="42" fillId="0" borderId="19" xfId="0" applyNumberFormat="1" applyFont="1" applyBorder="1" applyAlignment="1">
      <alignment horizontal="center" vertical="center" wrapText="1"/>
    </xf>
    <xf numFmtId="184" fontId="24" fillId="0" borderId="37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184" fontId="24" fillId="0" borderId="40" xfId="0" applyNumberFormat="1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1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2" fontId="28" fillId="0" borderId="17" xfId="0" applyNumberFormat="1" applyFont="1" applyBorder="1" applyAlignment="1">
      <alignment horizontal="center" vertical="center"/>
    </xf>
    <xf numFmtId="2" fontId="28" fillId="0" borderId="18" xfId="0" applyNumberFormat="1" applyFont="1" applyBorder="1" applyAlignment="1">
      <alignment horizontal="center" vertical="center"/>
    </xf>
    <xf numFmtId="2" fontId="28" fillId="0" borderId="19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49" fontId="28" fillId="0" borderId="21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top"/>
    </xf>
    <xf numFmtId="0" fontId="28" fillId="0" borderId="18" xfId="0" applyFont="1" applyBorder="1" applyAlignment="1">
      <alignment horizontal="center" vertical="top"/>
    </xf>
    <xf numFmtId="0" fontId="28" fillId="0" borderId="19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4" fontId="28" fillId="0" borderId="19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31" fillId="0" borderId="39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49" fontId="31" fillId="0" borderId="36" xfId="0" applyNumberFormat="1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center" vertical="center"/>
    </xf>
    <xf numFmtId="49" fontId="31" fillId="0" borderId="34" xfId="0" applyNumberFormat="1" applyFont="1" applyBorder="1" applyAlignment="1">
      <alignment horizontal="center" vertical="center"/>
    </xf>
    <xf numFmtId="49" fontId="31" fillId="0" borderId="32" xfId="0" applyNumberFormat="1" applyFont="1" applyBorder="1" applyAlignment="1">
      <alignment horizontal="center" vertical="center"/>
    </xf>
    <xf numFmtId="49" fontId="31" fillId="0" borderId="35" xfId="0" applyNumberFormat="1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top"/>
    </xf>
    <xf numFmtId="0" fontId="31" fillId="0" borderId="16" xfId="0" applyFont="1" applyBorder="1" applyAlignment="1">
      <alignment horizontal="center" vertical="top"/>
    </xf>
    <xf numFmtId="0" fontId="31" fillId="0" borderId="39" xfId="0" applyFont="1" applyBorder="1" applyAlignment="1">
      <alignment horizontal="center" vertical="top"/>
    </xf>
    <xf numFmtId="0" fontId="31" fillId="0" borderId="41" xfId="0" applyFont="1" applyBorder="1" applyAlignment="1">
      <alignment horizontal="center" vertical="top"/>
    </xf>
    <xf numFmtId="0" fontId="31" fillId="0" borderId="42" xfId="0" applyFont="1" applyBorder="1" applyAlignment="1">
      <alignment horizontal="center" vertical="top"/>
    </xf>
    <xf numFmtId="0" fontId="31" fillId="0" borderId="47" xfId="0" applyFont="1" applyBorder="1" applyAlignment="1">
      <alignment horizontal="center" vertical="top"/>
    </xf>
    <xf numFmtId="0" fontId="31" fillId="0" borderId="48" xfId="0" applyFont="1" applyBorder="1" applyAlignment="1">
      <alignment horizontal="center" vertical="top"/>
    </xf>
    <xf numFmtId="0" fontId="31" fillId="0" borderId="43" xfId="0" applyFont="1" applyBorder="1" applyAlignment="1">
      <alignment horizontal="center" vertical="top"/>
    </xf>
    <xf numFmtId="0" fontId="31" fillId="0" borderId="38" xfId="0" applyFont="1" applyBorder="1" applyAlignment="1">
      <alignment horizontal="center" vertical="top"/>
    </xf>
    <xf numFmtId="0" fontId="31" fillId="0" borderId="37" xfId="0" applyFont="1" applyBorder="1" applyAlignment="1">
      <alignment horizontal="center" vertical="top"/>
    </xf>
    <xf numFmtId="49" fontId="22" fillId="0" borderId="29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0" fontId="22" fillId="0" borderId="29" xfId="0" applyFont="1" applyBorder="1" applyAlignment="1">
      <alignment horizontal="left" wrapText="1"/>
    </xf>
    <xf numFmtId="0" fontId="22" fillId="0" borderId="30" xfId="0" applyFont="1" applyBorder="1" applyAlignment="1">
      <alignment horizontal="left" wrapText="1"/>
    </xf>
    <xf numFmtId="0" fontId="22" fillId="0" borderId="31" xfId="0" applyFont="1" applyBorder="1" applyAlignment="1">
      <alignment horizontal="left" wrapText="1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0" fontId="22" fillId="0" borderId="54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46" xfId="0" applyFont="1" applyBorder="1" applyAlignment="1">
      <alignment horizontal="left" wrapText="1"/>
    </xf>
    <xf numFmtId="0" fontId="22" fillId="0" borderId="5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0" fontId="22" fillId="0" borderId="36" xfId="0" applyFont="1" applyBorder="1" applyAlignment="1">
      <alignment horizontal="left" wrapText="1"/>
    </xf>
    <xf numFmtId="0" fontId="22" fillId="0" borderId="33" xfId="0" applyFont="1" applyBorder="1" applyAlignment="1">
      <alignment horizontal="left" wrapText="1"/>
    </xf>
    <xf numFmtId="0" fontId="22" fillId="0" borderId="35" xfId="0" applyFont="1" applyBorder="1" applyAlignment="1">
      <alignment horizontal="left" wrapText="1"/>
    </xf>
    <xf numFmtId="180" fontId="22" fillId="0" borderId="57" xfId="0" applyNumberFormat="1" applyFont="1" applyBorder="1" applyAlignment="1">
      <alignment horizontal="center" vertical="center"/>
    </xf>
    <xf numFmtId="180" fontId="22" fillId="0" borderId="58" xfId="0" applyNumberFormat="1" applyFont="1" applyBorder="1" applyAlignment="1">
      <alignment horizontal="center" vertical="center"/>
    </xf>
    <xf numFmtId="180" fontId="22" fillId="0" borderId="59" xfId="0" applyNumberFormat="1" applyFont="1" applyBorder="1" applyAlignment="1">
      <alignment horizontal="center" vertical="center"/>
    </xf>
    <xf numFmtId="4" fontId="22" fillId="0" borderId="58" xfId="0" applyNumberFormat="1" applyFont="1" applyBorder="1" applyAlignment="1">
      <alignment horizontal="center" vertical="center"/>
    </xf>
    <xf numFmtId="4" fontId="22" fillId="0" borderId="32" xfId="0" applyNumberFormat="1" applyFont="1" applyBorder="1" applyAlignment="1">
      <alignment horizontal="center" vertical="center"/>
    </xf>
    <xf numFmtId="180" fontId="22" fillId="0" borderId="36" xfId="0" applyNumberFormat="1" applyFont="1" applyBorder="1" applyAlignment="1">
      <alignment horizontal="center" vertical="center"/>
    </xf>
    <xf numFmtId="180" fontId="22" fillId="0" borderId="33" xfId="0" applyNumberFormat="1" applyFont="1" applyBorder="1" applyAlignment="1">
      <alignment horizontal="center" vertical="center"/>
    </xf>
    <xf numFmtId="180" fontId="22" fillId="0" borderId="34" xfId="0" applyNumberFormat="1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top"/>
    </xf>
    <xf numFmtId="4" fontId="22" fillId="0" borderId="57" xfId="0" applyNumberFormat="1" applyFont="1" applyBorder="1" applyAlignment="1">
      <alignment horizontal="center" vertical="center"/>
    </xf>
    <xf numFmtId="4" fontId="22" fillId="0" borderId="59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49" fontId="26" fillId="0" borderId="21" xfId="0" applyNumberFormat="1" applyFont="1" applyBorder="1" applyAlignment="1">
      <alignment horizontal="center" vertical="top"/>
    </xf>
    <xf numFmtId="49" fontId="26" fillId="0" borderId="22" xfId="0" applyNumberFormat="1" applyFont="1" applyBorder="1" applyAlignment="1">
      <alignment horizontal="center" vertical="top"/>
    </xf>
    <xf numFmtId="49" fontId="26" fillId="0" borderId="23" xfId="0" applyNumberFormat="1" applyFont="1" applyBorder="1" applyAlignment="1">
      <alignment horizontal="center" vertical="top"/>
    </xf>
    <xf numFmtId="0" fontId="26" fillId="0" borderId="17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4" fontId="26" fillId="0" borderId="17" xfId="0" applyNumberFormat="1" applyFont="1" applyBorder="1" applyAlignment="1">
      <alignment horizontal="center" vertical="top"/>
    </xf>
    <xf numFmtId="4" fontId="26" fillId="0" borderId="18" xfId="0" applyNumberFormat="1" applyFont="1" applyBorder="1" applyAlignment="1">
      <alignment horizontal="center" vertical="top"/>
    </xf>
    <xf numFmtId="4" fontId="26" fillId="0" borderId="19" xfId="0" applyNumberFormat="1" applyFont="1" applyBorder="1" applyAlignment="1">
      <alignment horizontal="center" vertical="top"/>
    </xf>
    <xf numFmtId="49" fontId="26" fillId="0" borderId="24" xfId="0" applyNumberFormat="1" applyFont="1" applyBorder="1" applyAlignment="1">
      <alignment horizontal="center" vertical="top"/>
    </xf>
    <xf numFmtId="49" fontId="26" fillId="0" borderId="14" xfId="0" applyNumberFormat="1" applyFont="1" applyBorder="1" applyAlignment="1">
      <alignment horizontal="center" vertical="top"/>
    </xf>
    <xf numFmtId="49" fontId="26" fillId="0" borderId="25" xfId="0" applyNumberFormat="1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top"/>
    </xf>
    <xf numFmtId="49" fontId="26" fillId="0" borderId="0" xfId="0" applyNumberFormat="1" applyFont="1" applyBorder="1" applyAlignment="1">
      <alignment horizontal="center" vertical="top"/>
    </xf>
    <xf numFmtId="49" fontId="26" fillId="0" borderId="28" xfId="0" applyNumberFormat="1" applyFont="1" applyBorder="1" applyAlignment="1">
      <alignment horizontal="center" vertical="top"/>
    </xf>
    <xf numFmtId="0" fontId="26" fillId="0" borderId="17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6" fillId="0" borderId="19" xfId="0" applyFont="1" applyBorder="1" applyAlignment="1">
      <alignment horizontal="center" vertical="top"/>
    </xf>
    <xf numFmtId="4" fontId="25" fillId="0" borderId="17" xfId="0" applyNumberFormat="1" applyFont="1" applyBorder="1" applyAlignment="1">
      <alignment horizontal="center" vertical="top"/>
    </xf>
    <xf numFmtId="4" fontId="25" fillId="0" borderId="18" xfId="0" applyNumberFormat="1" applyFont="1" applyBorder="1" applyAlignment="1">
      <alignment horizontal="center" vertical="top"/>
    </xf>
    <xf numFmtId="4" fontId="25" fillId="0" borderId="19" xfId="0" applyNumberFormat="1" applyFont="1" applyBorder="1" applyAlignment="1">
      <alignment horizontal="center" vertical="top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25" fillId="0" borderId="27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28" xfId="0" applyFont="1" applyBorder="1" applyAlignment="1">
      <alignment horizontal="center" vertical="top"/>
    </xf>
    <xf numFmtId="49" fontId="25" fillId="0" borderId="17" xfId="0" applyNumberFormat="1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center" vertical="top"/>
    </xf>
    <xf numFmtId="49" fontId="25" fillId="0" borderId="19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34" fillId="0" borderId="0" xfId="0" applyFont="1" applyAlignment="1">
      <alignment horizontal="center"/>
    </xf>
    <xf numFmtId="0" fontId="34" fillId="0" borderId="14" xfId="0" applyFont="1" applyBorder="1" applyAlignment="1">
      <alignment horizontal="center"/>
    </xf>
    <xf numFmtId="0" fontId="28" fillId="0" borderId="22" xfId="0" applyFont="1" applyBorder="1" applyAlignment="1">
      <alignment horizontal="center" vertical="top"/>
    </xf>
    <xf numFmtId="49" fontId="34" fillId="0" borderId="14" xfId="0" applyNumberFormat="1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17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3" fillId="0" borderId="17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4" fillId="0" borderId="17" xfId="0" applyNumberFormat="1" applyFont="1" applyBorder="1" applyAlignment="1">
      <alignment horizontal="center" vertical="top"/>
    </xf>
    <xf numFmtId="49" fontId="24" fillId="0" borderId="18" xfId="0" applyNumberFormat="1" applyFont="1" applyBorder="1" applyAlignment="1">
      <alignment horizontal="center" vertical="top"/>
    </xf>
    <xf numFmtId="49" fontId="24" fillId="0" borderId="19" xfId="0" applyNumberFormat="1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49" fontId="24" fillId="0" borderId="17" xfId="0" applyNumberFormat="1" applyFont="1" applyBorder="1" applyAlignment="1">
      <alignment horizontal="center" vertical="top" wrapText="1"/>
    </xf>
    <xf numFmtId="49" fontId="24" fillId="0" borderId="18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17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49" fontId="30" fillId="0" borderId="14" xfId="0" applyNumberFormat="1" applyFont="1" applyBorder="1" applyAlignment="1">
      <alignment horizontal="center"/>
    </xf>
    <xf numFmtId="0" fontId="31" fillId="0" borderId="17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right"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2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 3 2" xfId="74"/>
    <cellStyle name="Обычный 3 2 3" xfId="75"/>
    <cellStyle name="Обычный 3 3" xfId="76"/>
    <cellStyle name="Обычный 4" xfId="77"/>
    <cellStyle name="Обычный 5" xfId="78"/>
    <cellStyle name="Обычный 5 2" xfId="79"/>
    <cellStyle name="Обычный 5 2 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view="pageBreakPreview" zoomScaleNormal="115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47.125" style="1" customWidth="1"/>
    <col min="2" max="2" width="49.375" style="1" customWidth="1"/>
    <col min="3" max="16384" width="9.125" style="1" customWidth="1"/>
  </cols>
  <sheetData>
    <row r="1" ht="12.75">
      <c r="B1" s="3" t="s">
        <v>85</v>
      </c>
    </row>
    <row r="2" spans="1:2" ht="12.75">
      <c r="A2" s="36" t="s">
        <v>86</v>
      </c>
      <c r="B2" s="36"/>
    </row>
    <row r="3" spans="1:2" ht="12.75">
      <c r="A3" s="37" t="s">
        <v>246</v>
      </c>
      <c r="B3" s="37"/>
    </row>
    <row r="4" spans="1:2" ht="12.75">
      <c r="A4" s="38" t="s">
        <v>47</v>
      </c>
      <c r="B4" s="38"/>
    </row>
    <row r="7" spans="1:2" ht="38.25">
      <c r="A7" s="11" t="s">
        <v>68</v>
      </c>
      <c r="B7" s="12" t="s">
        <v>69</v>
      </c>
    </row>
    <row r="8" spans="1:2" ht="25.5">
      <c r="A8" s="11" t="s">
        <v>70</v>
      </c>
      <c r="B8" s="13" t="s">
        <v>87</v>
      </c>
    </row>
    <row r="9" spans="1:2" ht="12.75">
      <c r="A9" s="11" t="s">
        <v>71</v>
      </c>
      <c r="B9" s="14" t="s">
        <v>185</v>
      </c>
    </row>
    <row r="10" spans="1:2" ht="25.5">
      <c r="A10" s="11" t="s">
        <v>72</v>
      </c>
      <c r="B10" s="14" t="s">
        <v>73</v>
      </c>
    </row>
    <row r="11" spans="1:2" ht="25.5">
      <c r="A11" s="11" t="s">
        <v>74</v>
      </c>
      <c r="B11" s="14" t="s">
        <v>88</v>
      </c>
    </row>
    <row r="12" spans="1:2" ht="38.25">
      <c r="A12" s="11" t="s">
        <v>75</v>
      </c>
      <c r="B12" s="15"/>
    </row>
    <row r="13" spans="1:2" ht="25.5">
      <c r="A13" s="11" t="s">
        <v>76</v>
      </c>
      <c r="B13" s="15"/>
    </row>
    <row r="14" spans="1:2" ht="25.5">
      <c r="A14" s="11" t="s">
        <v>77</v>
      </c>
      <c r="B14" s="15"/>
    </row>
    <row r="15" spans="1:2" ht="12.75">
      <c r="A15" s="11" t="s">
        <v>78</v>
      </c>
      <c r="B15" s="15"/>
    </row>
    <row r="16" spans="1:2" ht="25.5">
      <c r="A16" s="11" t="s">
        <v>79</v>
      </c>
      <c r="B16" s="15"/>
    </row>
    <row r="17" spans="1:2" ht="25.5">
      <c r="A17" s="11" t="s">
        <v>80</v>
      </c>
      <c r="B17" s="15"/>
    </row>
    <row r="18" spans="1:2" ht="25.5">
      <c r="A18" s="11" t="s">
        <v>81</v>
      </c>
      <c r="B18" s="15"/>
    </row>
    <row r="19" spans="1:2" ht="25.5">
      <c r="A19" s="11" t="s">
        <v>82</v>
      </c>
      <c r="B19" s="15"/>
    </row>
    <row r="20" spans="1:2" ht="12.75">
      <c r="A20" s="11" t="s">
        <v>83</v>
      </c>
      <c r="B20" s="15"/>
    </row>
    <row r="21" spans="1:2" ht="25.5">
      <c r="A21" s="11" t="s">
        <v>84</v>
      </c>
      <c r="B21" s="15"/>
    </row>
    <row r="23" ht="12.75">
      <c r="A23" s="18" t="s">
        <v>40</v>
      </c>
    </row>
    <row r="24" spans="1:2" ht="12.75">
      <c r="A24" s="18" t="s">
        <v>41</v>
      </c>
      <c r="B24" s="17" t="s">
        <v>90</v>
      </c>
    </row>
    <row r="25" ht="12.75">
      <c r="B25" s="16" t="s">
        <v>42</v>
      </c>
    </row>
  </sheetData>
  <sheetProtection/>
  <mergeCells count="3">
    <mergeCell ref="A2:B2"/>
    <mergeCell ref="A3:B3"/>
    <mergeCell ref="A4:B4"/>
  </mergeCells>
  <printOptions/>
  <pageMargins left="0.5905511811023623" right="0.7086614173228347" top="0.3937007874015748" bottom="0.3937007874015748" header="0" footer="0"/>
  <pageSetup fitToHeight="1" fitToWidth="1" horizontalDpi="600" verticalDpi="600" orientation="portrait" paperSize="9" scale="93" r:id="rId1"/>
  <rowBreaks count="1" manualBreakCount="1">
    <brk id="2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Y67"/>
  <sheetViews>
    <sheetView view="pageBreakPreview" zoomScale="115" zoomScaleNormal="130" zoomScaleSheetLayoutView="115" zoomScalePageLayoutView="0" workbookViewId="0" topLeftCell="A29">
      <selection activeCell="F46" sqref="F46:Y46"/>
    </sheetView>
  </sheetViews>
  <sheetFormatPr defaultColWidth="0.875" defaultRowHeight="12.75" customHeight="1" outlineLevelRow="1" outlineLevelCol="1"/>
  <cols>
    <col min="1" max="26" width="0.875" style="1" customWidth="1"/>
    <col min="27" max="108" width="0.875" style="1" customWidth="1" outlineLevel="1"/>
    <col min="109" max="120" width="0.875" style="1" customWidth="1"/>
    <col min="121" max="121" width="1.625" style="1" customWidth="1"/>
    <col min="122" max="125" width="0.875" style="1" customWidth="1"/>
    <col min="126" max="149" width="1.12109375" style="1" customWidth="1"/>
    <col min="150" max="167" width="0.875" style="1" customWidth="1"/>
    <col min="168" max="170" width="9.375" style="1" hidden="1" customWidth="1" outlineLevel="1"/>
    <col min="171" max="171" width="9.125" style="1" customWidth="1" collapsed="1"/>
    <col min="172" max="173" width="9.125" style="1" hidden="1" customWidth="1" outlineLevel="1"/>
    <col min="174" max="174" width="11.00390625" style="1" hidden="1" customWidth="1" outlineLevel="1" collapsed="1"/>
    <col min="175" max="176" width="11.00390625" style="1" hidden="1" customWidth="1" outlineLevel="1"/>
    <col min="177" max="177" width="10.625" style="1" customWidth="1" collapsed="1"/>
    <col min="178" max="179" width="10.625" style="1" hidden="1" customWidth="1" outlineLevel="1"/>
    <col min="180" max="180" width="13.875" style="1" customWidth="1" collapsed="1"/>
    <col min="181" max="181" width="10.875" style="1" customWidth="1"/>
    <col min="182" max="16384" width="0.875" style="1" customWidth="1"/>
  </cols>
  <sheetData>
    <row r="1" s="7" customFormat="1" ht="16.5" customHeight="1">
      <c r="FK1" s="8" t="s">
        <v>45</v>
      </c>
    </row>
    <row r="2" s="9" customFormat="1" ht="6" customHeight="1"/>
    <row r="3" spans="1:167" s="2" customFormat="1" ht="11.25" customHeight="1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</row>
    <row r="4" spans="15:153" s="2" customFormat="1" ht="11.25" customHeight="1">
      <c r="O4" s="180" t="s">
        <v>89</v>
      </c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</row>
    <row r="5" spans="15:153" s="4" customFormat="1" ht="10.5" customHeight="1">
      <c r="O5" s="181" t="s">
        <v>47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</row>
    <row r="6" spans="87:102" s="2" customFormat="1" ht="11.25" customHeight="1">
      <c r="CI6" s="3" t="s">
        <v>49</v>
      </c>
      <c r="CJ6" s="89" t="s">
        <v>203</v>
      </c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2" t="s">
        <v>48</v>
      </c>
    </row>
    <row r="7" s="9" customFormat="1" ht="10.5" customHeight="1"/>
    <row r="8" spans="1:167" s="6" customFormat="1" ht="9" customHeight="1">
      <c r="A8" s="90" t="s">
        <v>0</v>
      </c>
      <c r="B8" s="91"/>
      <c r="C8" s="91"/>
      <c r="D8" s="91"/>
      <c r="E8" s="92"/>
      <c r="F8" s="90" t="s">
        <v>7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2"/>
      <c r="Z8" s="90" t="s">
        <v>63</v>
      </c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2"/>
      <c r="AN8" s="90" t="s">
        <v>62</v>
      </c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2"/>
      <c r="BB8" s="40" t="s">
        <v>1</v>
      </c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2"/>
      <c r="CM8" s="90" t="s">
        <v>55</v>
      </c>
      <c r="CN8" s="91"/>
      <c r="CO8" s="91"/>
      <c r="CP8" s="91"/>
      <c r="CQ8" s="91"/>
      <c r="CR8" s="91"/>
      <c r="CS8" s="91"/>
      <c r="CT8" s="91"/>
      <c r="CU8" s="92"/>
      <c r="CV8" s="90" t="s">
        <v>56</v>
      </c>
      <c r="CW8" s="91"/>
      <c r="CX8" s="91"/>
      <c r="CY8" s="91"/>
      <c r="CZ8" s="91"/>
      <c r="DA8" s="91"/>
      <c r="DB8" s="91"/>
      <c r="DC8" s="91"/>
      <c r="DD8" s="92"/>
      <c r="DE8" s="40" t="s">
        <v>3</v>
      </c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2"/>
    </row>
    <row r="9" spans="1:167" s="6" customFormat="1" ht="9" customHeight="1">
      <c r="A9" s="93"/>
      <c r="B9" s="94"/>
      <c r="C9" s="94"/>
      <c r="D9" s="94"/>
      <c r="E9" s="95"/>
      <c r="F9" s="93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5"/>
      <c r="Z9" s="93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5"/>
      <c r="AN9" s="93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5"/>
      <c r="BB9" s="132" t="s">
        <v>57</v>
      </c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4"/>
      <c r="BN9" s="135" t="s">
        <v>8</v>
      </c>
      <c r="BO9" s="136"/>
      <c r="BP9" s="136"/>
      <c r="BQ9" s="136"/>
      <c r="BR9" s="136"/>
      <c r="BS9" s="136"/>
      <c r="BT9" s="137"/>
      <c r="BU9" s="40" t="s">
        <v>2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2"/>
      <c r="CM9" s="93"/>
      <c r="CN9" s="94"/>
      <c r="CO9" s="94"/>
      <c r="CP9" s="94"/>
      <c r="CQ9" s="94"/>
      <c r="CR9" s="94"/>
      <c r="CS9" s="94"/>
      <c r="CT9" s="94"/>
      <c r="CU9" s="95"/>
      <c r="CV9" s="93"/>
      <c r="CW9" s="94"/>
      <c r="CX9" s="94"/>
      <c r="CY9" s="94"/>
      <c r="CZ9" s="94"/>
      <c r="DA9" s="94"/>
      <c r="DB9" s="94"/>
      <c r="DC9" s="94"/>
      <c r="DD9" s="95"/>
      <c r="DE9" s="135" t="s">
        <v>4</v>
      </c>
      <c r="DF9" s="136"/>
      <c r="DG9" s="136"/>
      <c r="DH9" s="136"/>
      <c r="DI9" s="136"/>
      <c r="DJ9" s="136"/>
      <c r="DK9" s="136"/>
      <c r="DL9" s="136"/>
      <c r="DM9" s="137"/>
      <c r="DN9" s="135" t="s">
        <v>224</v>
      </c>
      <c r="DO9" s="136"/>
      <c r="DP9" s="136"/>
      <c r="DQ9" s="136"/>
      <c r="DR9" s="136"/>
      <c r="DS9" s="136"/>
      <c r="DT9" s="136"/>
      <c r="DU9" s="137"/>
      <c r="DV9" s="40" t="s">
        <v>5</v>
      </c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2"/>
      <c r="ET9" s="135" t="s">
        <v>6</v>
      </c>
      <c r="EU9" s="136"/>
      <c r="EV9" s="136"/>
      <c r="EW9" s="136"/>
      <c r="EX9" s="136"/>
      <c r="EY9" s="136"/>
      <c r="EZ9" s="136"/>
      <c r="FA9" s="136"/>
      <c r="FB9" s="137"/>
      <c r="FC9" s="135" t="s">
        <v>50</v>
      </c>
      <c r="FD9" s="136"/>
      <c r="FE9" s="136"/>
      <c r="FF9" s="136"/>
      <c r="FG9" s="136"/>
      <c r="FH9" s="136"/>
      <c r="FI9" s="136"/>
      <c r="FJ9" s="136"/>
      <c r="FK9" s="137"/>
    </row>
    <row r="10" spans="1:167" s="6" customFormat="1" ht="9" customHeight="1">
      <c r="A10" s="93"/>
      <c r="B10" s="94"/>
      <c r="C10" s="94"/>
      <c r="D10" s="94"/>
      <c r="E10" s="95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5"/>
      <c r="Z10" s="93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5"/>
      <c r="AN10" s="93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5"/>
      <c r="BB10" s="102" t="s">
        <v>58</v>
      </c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4"/>
      <c r="BN10" s="138"/>
      <c r="BO10" s="139"/>
      <c r="BP10" s="139"/>
      <c r="BQ10" s="139"/>
      <c r="BR10" s="139"/>
      <c r="BS10" s="139"/>
      <c r="BT10" s="140"/>
      <c r="BU10" s="132" t="s">
        <v>54</v>
      </c>
      <c r="BV10" s="133"/>
      <c r="BW10" s="133"/>
      <c r="BX10" s="133"/>
      <c r="BY10" s="133"/>
      <c r="BZ10" s="133"/>
      <c r="CA10" s="133"/>
      <c r="CB10" s="133"/>
      <c r="CC10" s="134"/>
      <c r="CD10" s="132" t="s">
        <v>51</v>
      </c>
      <c r="CE10" s="133"/>
      <c r="CF10" s="133"/>
      <c r="CG10" s="133"/>
      <c r="CH10" s="133"/>
      <c r="CI10" s="133"/>
      <c r="CJ10" s="133"/>
      <c r="CK10" s="133"/>
      <c r="CL10" s="134"/>
      <c r="CM10" s="93"/>
      <c r="CN10" s="94"/>
      <c r="CO10" s="94"/>
      <c r="CP10" s="94"/>
      <c r="CQ10" s="94"/>
      <c r="CR10" s="94"/>
      <c r="CS10" s="94"/>
      <c r="CT10" s="94"/>
      <c r="CU10" s="95"/>
      <c r="CV10" s="93"/>
      <c r="CW10" s="94"/>
      <c r="CX10" s="94"/>
      <c r="CY10" s="94"/>
      <c r="CZ10" s="94"/>
      <c r="DA10" s="94"/>
      <c r="DB10" s="94"/>
      <c r="DC10" s="94"/>
      <c r="DD10" s="95"/>
      <c r="DE10" s="138"/>
      <c r="DF10" s="139"/>
      <c r="DG10" s="139"/>
      <c r="DH10" s="139"/>
      <c r="DI10" s="139"/>
      <c r="DJ10" s="139"/>
      <c r="DK10" s="139"/>
      <c r="DL10" s="139"/>
      <c r="DM10" s="140"/>
      <c r="DN10" s="138"/>
      <c r="DO10" s="139"/>
      <c r="DP10" s="139"/>
      <c r="DQ10" s="139"/>
      <c r="DR10" s="139"/>
      <c r="DS10" s="139"/>
      <c r="DT10" s="139"/>
      <c r="DU10" s="140"/>
      <c r="DV10" s="123" t="s">
        <v>243</v>
      </c>
      <c r="DW10" s="124"/>
      <c r="DX10" s="124"/>
      <c r="DY10" s="124"/>
      <c r="DZ10" s="124"/>
      <c r="EA10" s="124"/>
      <c r="EB10" s="124"/>
      <c r="EC10" s="125"/>
      <c r="ED10" s="123" t="s">
        <v>244</v>
      </c>
      <c r="EE10" s="124"/>
      <c r="EF10" s="124"/>
      <c r="EG10" s="124"/>
      <c r="EH10" s="124"/>
      <c r="EI10" s="124"/>
      <c r="EJ10" s="124"/>
      <c r="EK10" s="125"/>
      <c r="EL10" s="123" t="s">
        <v>245</v>
      </c>
      <c r="EM10" s="124"/>
      <c r="EN10" s="124"/>
      <c r="EO10" s="124"/>
      <c r="EP10" s="124"/>
      <c r="EQ10" s="124"/>
      <c r="ER10" s="124"/>
      <c r="ES10" s="125"/>
      <c r="ET10" s="138"/>
      <c r="EU10" s="139"/>
      <c r="EV10" s="139"/>
      <c r="EW10" s="139"/>
      <c r="EX10" s="139"/>
      <c r="EY10" s="139"/>
      <c r="EZ10" s="139"/>
      <c r="FA10" s="139"/>
      <c r="FB10" s="140"/>
      <c r="FC10" s="138"/>
      <c r="FD10" s="139"/>
      <c r="FE10" s="139"/>
      <c r="FF10" s="139"/>
      <c r="FG10" s="139"/>
      <c r="FH10" s="139"/>
      <c r="FI10" s="139"/>
      <c r="FJ10" s="139"/>
      <c r="FK10" s="140"/>
    </row>
    <row r="11" spans="1:167" s="6" customFormat="1" ht="9" customHeight="1">
      <c r="A11" s="93"/>
      <c r="B11" s="94"/>
      <c r="C11" s="94"/>
      <c r="D11" s="94"/>
      <c r="E11" s="95"/>
      <c r="F11" s="93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5"/>
      <c r="Z11" s="93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5"/>
      <c r="AN11" s="93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5"/>
      <c r="BB11" s="102" t="s">
        <v>59</v>
      </c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4"/>
      <c r="BN11" s="138"/>
      <c r="BO11" s="139"/>
      <c r="BP11" s="139"/>
      <c r="BQ11" s="139"/>
      <c r="BR11" s="139"/>
      <c r="BS11" s="139"/>
      <c r="BT11" s="140"/>
      <c r="BU11" s="102" t="s">
        <v>52</v>
      </c>
      <c r="BV11" s="103"/>
      <c r="BW11" s="103"/>
      <c r="BX11" s="103"/>
      <c r="BY11" s="103"/>
      <c r="BZ11" s="103"/>
      <c r="CA11" s="103"/>
      <c r="CB11" s="103"/>
      <c r="CC11" s="104"/>
      <c r="CD11" s="102" t="s">
        <v>52</v>
      </c>
      <c r="CE11" s="103"/>
      <c r="CF11" s="103"/>
      <c r="CG11" s="103"/>
      <c r="CH11" s="103"/>
      <c r="CI11" s="103"/>
      <c r="CJ11" s="103"/>
      <c r="CK11" s="103"/>
      <c r="CL11" s="104"/>
      <c r="CM11" s="93"/>
      <c r="CN11" s="94"/>
      <c r="CO11" s="94"/>
      <c r="CP11" s="94"/>
      <c r="CQ11" s="94"/>
      <c r="CR11" s="94"/>
      <c r="CS11" s="94"/>
      <c r="CT11" s="94"/>
      <c r="CU11" s="95"/>
      <c r="CV11" s="93"/>
      <c r="CW11" s="94"/>
      <c r="CX11" s="94"/>
      <c r="CY11" s="94"/>
      <c r="CZ11" s="94"/>
      <c r="DA11" s="94"/>
      <c r="DB11" s="94"/>
      <c r="DC11" s="94"/>
      <c r="DD11" s="95"/>
      <c r="DE11" s="138"/>
      <c r="DF11" s="139"/>
      <c r="DG11" s="139"/>
      <c r="DH11" s="139"/>
      <c r="DI11" s="139"/>
      <c r="DJ11" s="139"/>
      <c r="DK11" s="139"/>
      <c r="DL11" s="139"/>
      <c r="DM11" s="140"/>
      <c r="DN11" s="138"/>
      <c r="DO11" s="139"/>
      <c r="DP11" s="139"/>
      <c r="DQ11" s="139"/>
      <c r="DR11" s="139"/>
      <c r="DS11" s="139"/>
      <c r="DT11" s="139"/>
      <c r="DU11" s="140"/>
      <c r="DV11" s="126"/>
      <c r="DW11" s="127"/>
      <c r="DX11" s="127"/>
      <c r="DY11" s="127"/>
      <c r="DZ11" s="127"/>
      <c r="EA11" s="127"/>
      <c r="EB11" s="127"/>
      <c r="EC11" s="128"/>
      <c r="ED11" s="126"/>
      <c r="EE11" s="127"/>
      <c r="EF11" s="127"/>
      <c r="EG11" s="127"/>
      <c r="EH11" s="127"/>
      <c r="EI11" s="127"/>
      <c r="EJ11" s="127"/>
      <c r="EK11" s="128"/>
      <c r="EL11" s="126"/>
      <c r="EM11" s="127"/>
      <c r="EN11" s="127"/>
      <c r="EO11" s="127"/>
      <c r="EP11" s="127"/>
      <c r="EQ11" s="127"/>
      <c r="ER11" s="127"/>
      <c r="ES11" s="128"/>
      <c r="ET11" s="138"/>
      <c r="EU11" s="139"/>
      <c r="EV11" s="139"/>
      <c r="EW11" s="139"/>
      <c r="EX11" s="139"/>
      <c r="EY11" s="139"/>
      <c r="EZ11" s="139"/>
      <c r="FA11" s="139"/>
      <c r="FB11" s="140"/>
      <c r="FC11" s="138"/>
      <c r="FD11" s="139"/>
      <c r="FE11" s="139"/>
      <c r="FF11" s="139"/>
      <c r="FG11" s="139"/>
      <c r="FH11" s="139"/>
      <c r="FI11" s="139"/>
      <c r="FJ11" s="139"/>
      <c r="FK11" s="140"/>
    </row>
    <row r="12" spans="1:167" s="6" customFormat="1" ht="9" customHeight="1">
      <c r="A12" s="93"/>
      <c r="B12" s="94"/>
      <c r="C12" s="94"/>
      <c r="D12" s="94"/>
      <c r="E12" s="95"/>
      <c r="F12" s="93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5"/>
      <c r="Z12" s="93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5"/>
      <c r="AN12" s="93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5"/>
      <c r="BB12" s="102" t="s">
        <v>60</v>
      </c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4"/>
      <c r="BN12" s="138"/>
      <c r="BO12" s="139"/>
      <c r="BP12" s="139"/>
      <c r="BQ12" s="139"/>
      <c r="BR12" s="139"/>
      <c r="BS12" s="139"/>
      <c r="BT12" s="140"/>
      <c r="BU12" s="102" t="s">
        <v>53</v>
      </c>
      <c r="BV12" s="103"/>
      <c r="BW12" s="103"/>
      <c r="BX12" s="103"/>
      <c r="BY12" s="103"/>
      <c r="BZ12" s="103"/>
      <c r="CA12" s="103"/>
      <c r="CB12" s="103"/>
      <c r="CC12" s="104"/>
      <c r="CD12" s="102" t="s">
        <v>53</v>
      </c>
      <c r="CE12" s="103"/>
      <c r="CF12" s="103"/>
      <c r="CG12" s="103"/>
      <c r="CH12" s="103"/>
      <c r="CI12" s="103"/>
      <c r="CJ12" s="103"/>
      <c r="CK12" s="103"/>
      <c r="CL12" s="104"/>
      <c r="CM12" s="93"/>
      <c r="CN12" s="94"/>
      <c r="CO12" s="94"/>
      <c r="CP12" s="94"/>
      <c r="CQ12" s="94"/>
      <c r="CR12" s="94"/>
      <c r="CS12" s="94"/>
      <c r="CT12" s="94"/>
      <c r="CU12" s="95"/>
      <c r="CV12" s="93"/>
      <c r="CW12" s="94"/>
      <c r="CX12" s="94"/>
      <c r="CY12" s="94"/>
      <c r="CZ12" s="94"/>
      <c r="DA12" s="94"/>
      <c r="DB12" s="94"/>
      <c r="DC12" s="94"/>
      <c r="DD12" s="95"/>
      <c r="DE12" s="138"/>
      <c r="DF12" s="139"/>
      <c r="DG12" s="139"/>
      <c r="DH12" s="139"/>
      <c r="DI12" s="139"/>
      <c r="DJ12" s="139"/>
      <c r="DK12" s="139"/>
      <c r="DL12" s="139"/>
      <c r="DM12" s="140"/>
      <c r="DN12" s="138"/>
      <c r="DO12" s="139"/>
      <c r="DP12" s="139"/>
      <c r="DQ12" s="139"/>
      <c r="DR12" s="139"/>
      <c r="DS12" s="139"/>
      <c r="DT12" s="139"/>
      <c r="DU12" s="140"/>
      <c r="DV12" s="126"/>
      <c r="DW12" s="127"/>
      <c r="DX12" s="127"/>
      <c r="DY12" s="127"/>
      <c r="DZ12" s="127"/>
      <c r="EA12" s="127"/>
      <c r="EB12" s="127"/>
      <c r="EC12" s="128"/>
      <c r="ED12" s="126"/>
      <c r="EE12" s="127"/>
      <c r="EF12" s="127"/>
      <c r="EG12" s="127"/>
      <c r="EH12" s="127"/>
      <c r="EI12" s="127"/>
      <c r="EJ12" s="127"/>
      <c r="EK12" s="128"/>
      <c r="EL12" s="126"/>
      <c r="EM12" s="127"/>
      <c r="EN12" s="127"/>
      <c r="EO12" s="127"/>
      <c r="EP12" s="127"/>
      <c r="EQ12" s="127"/>
      <c r="ER12" s="127"/>
      <c r="ES12" s="128"/>
      <c r="ET12" s="138"/>
      <c r="EU12" s="139"/>
      <c r="EV12" s="139"/>
      <c r="EW12" s="139"/>
      <c r="EX12" s="139"/>
      <c r="EY12" s="139"/>
      <c r="EZ12" s="139"/>
      <c r="FA12" s="139"/>
      <c r="FB12" s="140"/>
      <c r="FC12" s="138"/>
      <c r="FD12" s="139"/>
      <c r="FE12" s="139"/>
      <c r="FF12" s="139"/>
      <c r="FG12" s="139"/>
      <c r="FH12" s="139"/>
      <c r="FI12" s="139"/>
      <c r="FJ12" s="139"/>
      <c r="FK12" s="140"/>
    </row>
    <row r="13" spans="1:167" s="6" customFormat="1" ht="9" customHeight="1">
      <c r="A13" s="96"/>
      <c r="B13" s="97"/>
      <c r="C13" s="97"/>
      <c r="D13" s="97"/>
      <c r="E13" s="98"/>
      <c r="F13" s="96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8"/>
      <c r="Z13" s="96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8"/>
      <c r="AN13" s="96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8"/>
      <c r="BB13" s="99" t="s">
        <v>61</v>
      </c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1"/>
      <c r="BN13" s="141"/>
      <c r="BO13" s="142"/>
      <c r="BP13" s="142"/>
      <c r="BQ13" s="142"/>
      <c r="BR13" s="142"/>
      <c r="BS13" s="142"/>
      <c r="BT13" s="143"/>
      <c r="BU13" s="99"/>
      <c r="BV13" s="100"/>
      <c r="BW13" s="100"/>
      <c r="BX13" s="100"/>
      <c r="BY13" s="100"/>
      <c r="BZ13" s="100"/>
      <c r="CA13" s="100"/>
      <c r="CB13" s="100"/>
      <c r="CC13" s="101"/>
      <c r="CD13" s="99"/>
      <c r="CE13" s="100"/>
      <c r="CF13" s="100"/>
      <c r="CG13" s="100"/>
      <c r="CH13" s="100"/>
      <c r="CI13" s="100"/>
      <c r="CJ13" s="100"/>
      <c r="CK13" s="100"/>
      <c r="CL13" s="101"/>
      <c r="CM13" s="96"/>
      <c r="CN13" s="97"/>
      <c r="CO13" s="97"/>
      <c r="CP13" s="97"/>
      <c r="CQ13" s="97"/>
      <c r="CR13" s="97"/>
      <c r="CS13" s="97"/>
      <c r="CT13" s="97"/>
      <c r="CU13" s="98"/>
      <c r="CV13" s="96"/>
      <c r="CW13" s="97"/>
      <c r="CX13" s="97"/>
      <c r="CY13" s="97"/>
      <c r="CZ13" s="97"/>
      <c r="DA13" s="97"/>
      <c r="DB13" s="97"/>
      <c r="DC13" s="97"/>
      <c r="DD13" s="98"/>
      <c r="DE13" s="141"/>
      <c r="DF13" s="142"/>
      <c r="DG13" s="142"/>
      <c r="DH13" s="142"/>
      <c r="DI13" s="142"/>
      <c r="DJ13" s="142"/>
      <c r="DK13" s="142"/>
      <c r="DL13" s="142"/>
      <c r="DM13" s="143"/>
      <c r="DN13" s="141"/>
      <c r="DO13" s="142"/>
      <c r="DP13" s="142"/>
      <c r="DQ13" s="142"/>
      <c r="DR13" s="142"/>
      <c r="DS13" s="142"/>
      <c r="DT13" s="142"/>
      <c r="DU13" s="143"/>
      <c r="DV13" s="129"/>
      <c r="DW13" s="130"/>
      <c r="DX13" s="130"/>
      <c r="DY13" s="130"/>
      <c r="DZ13" s="130"/>
      <c r="EA13" s="130"/>
      <c r="EB13" s="130"/>
      <c r="EC13" s="131"/>
      <c r="ED13" s="129"/>
      <c r="EE13" s="130"/>
      <c r="EF13" s="130"/>
      <c r="EG13" s="130"/>
      <c r="EH13" s="130"/>
      <c r="EI13" s="130"/>
      <c r="EJ13" s="130"/>
      <c r="EK13" s="131"/>
      <c r="EL13" s="129"/>
      <c r="EM13" s="130"/>
      <c r="EN13" s="130"/>
      <c r="EO13" s="130"/>
      <c r="EP13" s="130"/>
      <c r="EQ13" s="130"/>
      <c r="ER13" s="130"/>
      <c r="ES13" s="131"/>
      <c r="ET13" s="141"/>
      <c r="EU13" s="142"/>
      <c r="EV13" s="142"/>
      <c r="EW13" s="142"/>
      <c r="EX13" s="142"/>
      <c r="EY13" s="142"/>
      <c r="EZ13" s="142"/>
      <c r="FA13" s="142"/>
      <c r="FB13" s="143"/>
      <c r="FC13" s="141"/>
      <c r="FD13" s="142"/>
      <c r="FE13" s="142"/>
      <c r="FF13" s="142"/>
      <c r="FG13" s="142"/>
      <c r="FH13" s="142"/>
      <c r="FI13" s="142"/>
      <c r="FJ13" s="142"/>
      <c r="FK13" s="143"/>
    </row>
    <row r="14" spans="1:167" s="5" customFormat="1" ht="9" customHeight="1" thickBot="1">
      <c r="A14" s="105">
        <v>1</v>
      </c>
      <c r="B14" s="106"/>
      <c r="C14" s="106"/>
      <c r="D14" s="106"/>
      <c r="E14" s="107"/>
      <c r="F14" s="105">
        <v>2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7"/>
      <c r="Z14" s="105">
        <v>3</v>
      </c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7"/>
      <c r="AN14" s="105">
        <v>4</v>
      </c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7"/>
      <c r="BB14" s="105">
        <v>5</v>
      </c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7"/>
      <c r="BN14" s="105">
        <v>6</v>
      </c>
      <c r="BO14" s="106"/>
      <c r="BP14" s="106"/>
      <c r="BQ14" s="106"/>
      <c r="BR14" s="106"/>
      <c r="BS14" s="106"/>
      <c r="BT14" s="107"/>
      <c r="BU14" s="105">
        <v>7</v>
      </c>
      <c r="BV14" s="106"/>
      <c r="BW14" s="106"/>
      <c r="BX14" s="106"/>
      <c r="BY14" s="106"/>
      <c r="BZ14" s="106"/>
      <c r="CA14" s="106"/>
      <c r="CB14" s="106"/>
      <c r="CC14" s="107"/>
      <c r="CD14" s="105">
        <v>8</v>
      </c>
      <c r="CE14" s="106"/>
      <c r="CF14" s="106"/>
      <c r="CG14" s="106"/>
      <c r="CH14" s="106"/>
      <c r="CI14" s="106"/>
      <c r="CJ14" s="106"/>
      <c r="CK14" s="106"/>
      <c r="CL14" s="107"/>
      <c r="CM14" s="105">
        <v>9</v>
      </c>
      <c r="CN14" s="106"/>
      <c r="CO14" s="106"/>
      <c r="CP14" s="106"/>
      <c r="CQ14" s="106"/>
      <c r="CR14" s="106"/>
      <c r="CS14" s="106"/>
      <c r="CT14" s="106"/>
      <c r="CU14" s="107"/>
      <c r="CV14" s="105">
        <v>10</v>
      </c>
      <c r="CW14" s="106"/>
      <c r="CX14" s="106"/>
      <c r="CY14" s="106"/>
      <c r="CZ14" s="106"/>
      <c r="DA14" s="106"/>
      <c r="DB14" s="106"/>
      <c r="DC14" s="106"/>
      <c r="DD14" s="107"/>
      <c r="DE14" s="105">
        <v>11</v>
      </c>
      <c r="DF14" s="106"/>
      <c r="DG14" s="106"/>
      <c r="DH14" s="106"/>
      <c r="DI14" s="106"/>
      <c r="DJ14" s="106"/>
      <c r="DK14" s="106"/>
      <c r="DL14" s="106"/>
      <c r="DM14" s="107"/>
      <c r="DN14" s="105">
        <v>12</v>
      </c>
      <c r="DO14" s="106"/>
      <c r="DP14" s="106"/>
      <c r="DQ14" s="106"/>
      <c r="DR14" s="106"/>
      <c r="DS14" s="106"/>
      <c r="DT14" s="106"/>
      <c r="DU14" s="107"/>
      <c r="DV14" s="105">
        <v>13</v>
      </c>
      <c r="DW14" s="106"/>
      <c r="DX14" s="106"/>
      <c r="DY14" s="106"/>
      <c r="DZ14" s="106"/>
      <c r="EA14" s="106"/>
      <c r="EB14" s="106"/>
      <c r="EC14" s="107"/>
      <c r="ED14" s="105">
        <v>14</v>
      </c>
      <c r="EE14" s="106"/>
      <c r="EF14" s="106"/>
      <c r="EG14" s="106"/>
      <c r="EH14" s="106"/>
      <c r="EI14" s="106"/>
      <c r="EJ14" s="106"/>
      <c r="EK14" s="107"/>
      <c r="EL14" s="105">
        <v>15</v>
      </c>
      <c r="EM14" s="106"/>
      <c r="EN14" s="106"/>
      <c r="EO14" s="106"/>
      <c r="EP14" s="106"/>
      <c r="EQ14" s="106"/>
      <c r="ER14" s="106"/>
      <c r="ES14" s="107"/>
      <c r="ET14" s="105">
        <v>16</v>
      </c>
      <c r="EU14" s="106"/>
      <c r="EV14" s="106"/>
      <c r="EW14" s="106"/>
      <c r="EX14" s="106"/>
      <c r="EY14" s="106"/>
      <c r="EZ14" s="106"/>
      <c r="FA14" s="106"/>
      <c r="FB14" s="107"/>
      <c r="FC14" s="105">
        <v>17</v>
      </c>
      <c r="FD14" s="106"/>
      <c r="FE14" s="106"/>
      <c r="FF14" s="106"/>
      <c r="FG14" s="106"/>
      <c r="FH14" s="106"/>
      <c r="FI14" s="106"/>
      <c r="FJ14" s="106"/>
      <c r="FK14" s="107"/>
    </row>
    <row r="15" spans="1:167" s="6" customFormat="1" ht="9" customHeight="1">
      <c r="A15" s="117" t="s">
        <v>43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9"/>
    </row>
    <row r="16" spans="1:167" s="5" customFormat="1" ht="9" customHeight="1">
      <c r="A16" s="120" t="s">
        <v>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45"/>
    </row>
    <row r="17" spans="1:167" s="5" customFormat="1" ht="9" customHeight="1" hidden="1" outlineLevel="1">
      <c r="A17" s="120" t="s">
        <v>10</v>
      </c>
      <c r="B17" s="121"/>
      <c r="C17" s="121"/>
      <c r="D17" s="121"/>
      <c r="E17" s="122"/>
      <c r="F17" s="111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3"/>
      <c r="Z17" s="111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3"/>
      <c r="AN17" s="111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3"/>
      <c r="BB17" s="111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3"/>
      <c r="BN17" s="108"/>
      <c r="BO17" s="109"/>
      <c r="BP17" s="109"/>
      <c r="BQ17" s="109"/>
      <c r="BR17" s="109"/>
      <c r="BS17" s="109"/>
      <c r="BT17" s="110"/>
      <c r="BU17" s="108"/>
      <c r="BV17" s="109"/>
      <c r="BW17" s="109"/>
      <c r="BX17" s="109"/>
      <c r="BY17" s="109"/>
      <c r="BZ17" s="109"/>
      <c r="CA17" s="109"/>
      <c r="CB17" s="109"/>
      <c r="CC17" s="110"/>
      <c r="CD17" s="108"/>
      <c r="CE17" s="109"/>
      <c r="CF17" s="109"/>
      <c r="CG17" s="109"/>
      <c r="CH17" s="109"/>
      <c r="CI17" s="109"/>
      <c r="CJ17" s="109"/>
      <c r="CK17" s="109"/>
      <c r="CL17" s="110"/>
      <c r="CM17" s="114"/>
      <c r="CN17" s="115"/>
      <c r="CO17" s="115"/>
      <c r="CP17" s="115"/>
      <c r="CQ17" s="115"/>
      <c r="CR17" s="115"/>
      <c r="CS17" s="115"/>
      <c r="CT17" s="115"/>
      <c r="CU17" s="116"/>
      <c r="CV17" s="114"/>
      <c r="CW17" s="115"/>
      <c r="CX17" s="115"/>
      <c r="CY17" s="115"/>
      <c r="CZ17" s="115"/>
      <c r="DA17" s="115"/>
      <c r="DB17" s="115"/>
      <c r="DC17" s="115"/>
      <c r="DD17" s="116"/>
      <c r="DE17" s="108"/>
      <c r="DF17" s="109"/>
      <c r="DG17" s="109"/>
      <c r="DH17" s="109"/>
      <c r="DI17" s="109"/>
      <c r="DJ17" s="109"/>
      <c r="DK17" s="109"/>
      <c r="DL17" s="109"/>
      <c r="DM17" s="110"/>
      <c r="DN17" s="108"/>
      <c r="DO17" s="109"/>
      <c r="DP17" s="109"/>
      <c r="DQ17" s="109"/>
      <c r="DR17" s="109"/>
      <c r="DS17" s="109"/>
      <c r="DT17" s="109"/>
      <c r="DU17" s="110"/>
      <c r="DV17" s="108"/>
      <c r="DW17" s="109"/>
      <c r="DX17" s="109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09"/>
      <c r="EJ17" s="109"/>
      <c r="EK17" s="110"/>
      <c r="EL17" s="108"/>
      <c r="EM17" s="109"/>
      <c r="EN17" s="109"/>
      <c r="EO17" s="109"/>
      <c r="EP17" s="109"/>
      <c r="EQ17" s="109"/>
      <c r="ER17" s="109"/>
      <c r="ES17" s="110"/>
      <c r="ET17" s="108"/>
      <c r="EU17" s="109"/>
      <c r="EV17" s="109"/>
      <c r="EW17" s="109"/>
      <c r="EX17" s="109"/>
      <c r="EY17" s="109"/>
      <c r="EZ17" s="109"/>
      <c r="FA17" s="109"/>
      <c r="FB17" s="110"/>
      <c r="FC17" s="108"/>
      <c r="FD17" s="109"/>
      <c r="FE17" s="109"/>
      <c r="FF17" s="109"/>
      <c r="FG17" s="109"/>
      <c r="FH17" s="109"/>
      <c r="FI17" s="109"/>
      <c r="FJ17" s="109"/>
      <c r="FK17" s="144"/>
    </row>
    <row r="18" spans="1:167" s="5" customFormat="1" ht="9" customHeight="1" hidden="1" outlineLevel="1">
      <c r="A18" s="120" t="s">
        <v>11</v>
      </c>
      <c r="B18" s="121"/>
      <c r="C18" s="121"/>
      <c r="D18" s="121"/>
      <c r="E18" s="122"/>
      <c r="F18" s="111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111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3"/>
      <c r="AN18" s="111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3"/>
      <c r="BB18" s="111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3"/>
      <c r="BN18" s="108"/>
      <c r="BO18" s="109"/>
      <c r="BP18" s="109"/>
      <c r="BQ18" s="109"/>
      <c r="BR18" s="109"/>
      <c r="BS18" s="109"/>
      <c r="BT18" s="110"/>
      <c r="BU18" s="108"/>
      <c r="BV18" s="109"/>
      <c r="BW18" s="109"/>
      <c r="BX18" s="109"/>
      <c r="BY18" s="109"/>
      <c r="BZ18" s="109"/>
      <c r="CA18" s="109"/>
      <c r="CB18" s="109"/>
      <c r="CC18" s="110"/>
      <c r="CD18" s="108"/>
      <c r="CE18" s="109"/>
      <c r="CF18" s="109"/>
      <c r="CG18" s="109"/>
      <c r="CH18" s="109"/>
      <c r="CI18" s="109"/>
      <c r="CJ18" s="109"/>
      <c r="CK18" s="109"/>
      <c r="CL18" s="110"/>
      <c r="CM18" s="114"/>
      <c r="CN18" s="115"/>
      <c r="CO18" s="115"/>
      <c r="CP18" s="115"/>
      <c r="CQ18" s="115"/>
      <c r="CR18" s="115"/>
      <c r="CS18" s="115"/>
      <c r="CT18" s="115"/>
      <c r="CU18" s="116"/>
      <c r="CV18" s="114"/>
      <c r="CW18" s="115"/>
      <c r="CX18" s="115"/>
      <c r="CY18" s="115"/>
      <c r="CZ18" s="115"/>
      <c r="DA18" s="115"/>
      <c r="DB18" s="115"/>
      <c r="DC18" s="115"/>
      <c r="DD18" s="116"/>
      <c r="DE18" s="108"/>
      <c r="DF18" s="109"/>
      <c r="DG18" s="109"/>
      <c r="DH18" s="109"/>
      <c r="DI18" s="109"/>
      <c r="DJ18" s="109"/>
      <c r="DK18" s="109"/>
      <c r="DL18" s="109"/>
      <c r="DM18" s="110"/>
      <c r="DN18" s="108"/>
      <c r="DO18" s="109"/>
      <c r="DP18" s="109"/>
      <c r="DQ18" s="109"/>
      <c r="DR18" s="109"/>
      <c r="DS18" s="109"/>
      <c r="DT18" s="109"/>
      <c r="DU18" s="110"/>
      <c r="DV18" s="108"/>
      <c r="DW18" s="109"/>
      <c r="DX18" s="109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09"/>
      <c r="EJ18" s="109"/>
      <c r="EK18" s="110"/>
      <c r="EL18" s="108"/>
      <c r="EM18" s="109"/>
      <c r="EN18" s="109"/>
      <c r="EO18" s="109"/>
      <c r="EP18" s="109"/>
      <c r="EQ18" s="109"/>
      <c r="ER18" s="109"/>
      <c r="ES18" s="110"/>
      <c r="ET18" s="108"/>
      <c r="EU18" s="109"/>
      <c r="EV18" s="109"/>
      <c r="EW18" s="109"/>
      <c r="EX18" s="109"/>
      <c r="EY18" s="109"/>
      <c r="EZ18" s="109"/>
      <c r="FA18" s="109"/>
      <c r="FB18" s="110"/>
      <c r="FC18" s="108"/>
      <c r="FD18" s="109"/>
      <c r="FE18" s="109"/>
      <c r="FF18" s="109"/>
      <c r="FG18" s="109"/>
      <c r="FH18" s="109"/>
      <c r="FI18" s="109"/>
      <c r="FJ18" s="109"/>
      <c r="FK18" s="144"/>
    </row>
    <row r="19" spans="1:167" s="5" customFormat="1" ht="9" customHeight="1" collapsed="1">
      <c r="A19" s="120" t="s">
        <v>65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45"/>
    </row>
    <row r="20" spans="1:167" s="5" customFormat="1" ht="9" customHeight="1" hidden="1" outlineLevel="1">
      <c r="A20" s="120" t="s">
        <v>12</v>
      </c>
      <c r="B20" s="121"/>
      <c r="C20" s="121"/>
      <c r="D20" s="121"/>
      <c r="E20" s="122"/>
      <c r="F20" s="111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3"/>
      <c r="Z20" s="111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3"/>
      <c r="AN20" s="111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3"/>
      <c r="BB20" s="111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3"/>
      <c r="BN20" s="108"/>
      <c r="BO20" s="109"/>
      <c r="BP20" s="109"/>
      <c r="BQ20" s="109"/>
      <c r="BR20" s="109"/>
      <c r="BS20" s="109"/>
      <c r="BT20" s="110"/>
      <c r="BU20" s="108"/>
      <c r="BV20" s="109"/>
      <c r="BW20" s="109"/>
      <c r="BX20" s="109"/>
      <c r="BY20" s="109"/>
      <c r="BZ20" s="109"/>
      <c r="CA20" s="109"/>
      <c r="CB20" s="109"/>
      <c r="CC20" s="110"/>
      <c r="CD20" s="108"/>
      <c r="CE20" s="109"/>
      <c r="CF20" s="109"/>
      <c r="CG20" s="109"/>
      <c r="CH20" s="109"/>
      <c r="CI20" s="109"/>
      <c r="CJ20" s="109"/>
      <c r="CK20" s="109"/>
      <c r="CL20" s="110"/>
      <c r="CM20" s="114"/>
      <c r="CN20" s="115"/>
      <c r="CO20" s="115"/>
      <c r="CP20" s="115"/>
      <c r="CQ20" s="115"/>
      <c r="CR20" s="115"/>
      <c r="CS20" s="115"/>
      <c r="CT20" s="115"/>
      <c r="CU20" s="116"/>
      <c r="CV20" s="114"/>
      <c r="CW20" s="115"/>
      <c r="CX20" s="115"/>
      <c r="CY20" s="115"/>
      <c r="CZ20" s="115"/>
      <c r="DA20" s="115"/>
      <c r="DB20" s="115"/>
      <c r="DC20" s="115"/>
      <c r="DD20" s="116"/>
      <c r="DE20" s="108"/>
      <c r="DF20" s="109"/>
      <c r="DG20" s="109"/>
      <c r="DH20" s="109"/>
      <c r="DI20" s="109"/>
      <c r="DJ20" s="109"/>
      <c r="DK20" s="109"/>
      <c r="DL20" s="109"/>
      <c r="DM20" s="110"/>
      <c r="DN20" s="108"/>
      <c r="DO20" s="109"/>
      <c r="DP20" s="109"/>
      <c r="DQ20" s="109"/>
      <c r="DR20" s="109"/>
      <c r="DS20" s="109"/>
      <c r="DT20" s="109"/>
      <c r="DU20" s="110"/>
      <c r="DV20" s="108"/>
      <c r="DW20" s="109"/>
      <c r="DX20" s="109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09"/>
      <c r="EJ20" s="109"/>
      <c r="EK20" s="110"/>
      <c r="EL20" s="108"/>
      <c r="EM20" s="109"/>
      <c r="EN20" s="109"/>
      <c r="EO20" s="109"/>
      <c r="EP20" s="109"/>
      <c r="EQ20" s="109"/>
      <c r="ER20" s="109"/>
      <c r="ES20" s="110"/>
      <c r="ET20" s="108"/>
      <c r="EU20" s="109"/>
      <c r="EV20" s="109"/>
      <c r="EW20" s="109"/>
      <c r="EX20" s="109"/>
      <c r="EY20" s="109"/>
      <c r="EZ20" s="109"/>
      <c r="FA20" s="109"/>
      <c r="FB20" s="110"/>
      <c r="FC20" s="108"/>
      <c r="FD20" s="109"/>
      <c r="FE20" s="109"/>
      <c r="FF20" s="109"/>
      <c r="FG20" s="109"/>
      <c r="FH20" s="109"/>
      <c r="FI20" s="109"/>
      <c r="FJ20" s="109"/>
      <c r="FK20" s="144"/>
    </row>
    <row r="21" spans="1:167" s="5" customFormat="1" ht="9" customHeight="1" hidden="1" outlineLevel="1">
      <c r="A21" s="120" t="s">
        <v>13</v>
      </c>
      <c r="B21" s="121"/>
      <c r="C21" s="121"/>
      <c r="D21" s="121"/>
      <c r="E21" s="122"/>
      <c r="F21" s="111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3"/>
      <c r="Z21" s="111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3"/>
      <c r="AN21" s="111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3"/>
      <c r="BB21" s="111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3"/>
      <c r="BN21" s="108"/>
      <c r="BO21" s="109"/>
      <c r="BP21" s="109"/>
      <c r="BQ21" s="109"/>
      <c r="BR21" s="109"/>
      <c r="BS21" s="109"/>
      <c r="BT21" s="110"/>
      <c r="BU21" s="108"/>
      <c r="BV21" s="109"/>
      <c r="BW21" s="109"/>
      <c r="BX21" s="109"/>
      <c r="BY21" s="109"/>
      <c r="BZ21" s="109"/>
      <c r="CA21" s="109"/>
      <c r="CB21" s="109"/>
      <c r="CC21" s="110"/>
      <c r="CD21" s="108"/>
      <c r="CE21" s="109"/>
      <c r="CF21" s="109"/>
      <c r="CG21" s="109"/>
      <c r="CH21" s="109"/>
      <c r="CI21" s="109"/>
      <c r="CJ21" s="109"/>
      <c r="CK21" s="109"/>
      <c r="CL21" s="110"/>
      <c r="CM21" s="114"/>
      <c r="CN21" s="115"/>
      <c r="CO21" s="115"/>
      <c r="CP21" s="115"/>
      <c r="CQ21" s="115"/>
      <c r="CR21" s="115"/>
      <c r="CS21" s="115"/>
      <c r="CT21" s="115"/>
      <c r="CU21" s="116"/>
      <c r="CV21" s="114"/>
      <c r="CW21" s="115"/>
      <c r="CX21" s="115"/>
      <c r="CY21" s="115"/>
      <c r="CZ21" s="115"/>
      <c r="DA21" s="115"/>
      <c r="DB21" s="115"/>
      <c r="DC21" s="115"/>
      <c r="DD21" s="116"/>
      <c r="DE21" s="108"/>
      <c r="DF21" s="109"/>
      <c r="DG21" s="109"/>
      <c r="DH21" s="109"/>
      <c r="DI21" s="109"/>
      <c r="DJ21" s="109"/>
      <c r="DK21" s="109"/>
      <c r="DL21" s="109"/>
      <c r="DM21" s="110"/>
      <c r="DN21" s="108"/>
      <c r="DO21" s="109"/>
      <c r="DP21" s="109"/>
      <c r="DQ21" s="109"/>
      <c r="DR21" s="109"/>
      <c r="DS21" s="109"/>
      <c r="DT21" s="109"/>
      <c r="DU21" s="110"/>
      <c r="DV21" s="108"/>
      <c r="DW21" s="109"/>
      <c r="DX21" s="109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09"/>
      <c r="EJ21" s="109"/>
      <c r="EK21" s="110"/>
      <c r="EL21" s="108"/>
      <c r="EM21" s="109"/>
      <c r="EN21" s="109"/>
      <c r="EO21" s="109"/>
      <c r="EP21" s="109"/>
      <c r="EQ21" s="109"/>
      <c r="ER21" s="109"/>
      <c r="ES21" s="110"/>
      <c r="ET21" s="108"/>
      <c r="EU21" s="109"/>
      <c r="EV21" s="109"/>
      <c r="EW21" s="109"/>
      <c r="EX21" s="109"/>
      <c r="EY21" s="109"/>
      <c r="EZ21" s="109"/>
      <c r="FA21" s="109"/>
      <c r="FB21" s="110"/>
      <c r="FC21" s="108"/>
      <c r="FD21" s="109"/>
      <c r="FE21" s="109"/>
      <c r="FF21" s="109"/>
      <c r="FG21" s="109"/>
      <c r="FH21" s="109"/>
      <c r="FI21" s="109"/>
      <c r="FJ21" s="109"/>
      <c r="FK21" s="144"/>
    </row>
    <row r="22" spans="1:167" s="5" customFormat="1" ht="9" customHeight="1" collapsed="1">
      <c r="A22" s="120" t="s">
        <v>14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45"/>
    </row>
    <row r="23" spans="1:167" s="5" customFormat="1" ht="9" customHeight="1" hidden="1" outlineLevel="1">
      <c r="A23" s="120" t="s">
        <v>15</v>
      </c>
      <c r="B23" s="121"/>
      <c r="C23" s="121"/>
      <c r="D23" s="121"/>
      <c r="E23" s="122"/>
      <c r="F23" s="111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3"/>
      <c r="Z23" s="111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3"/>
      <c r="AN23" s="111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3"/>
      <c r="BB23" s="111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3"/>
      <c r="BN23" s="108"/>
      <c r="BO23" s="109"/>
      <c r="BP23" s="109"/>
      <c r="BQ23" s="109"/>
      <c r="BR23" s="109"/>
      <c r="BS23" s="109"/>
      <c r="BT23" s="110"/>
      <c r="BU23" s="108"/>
      <c r="BV23" s="109"/>
      <c r="BW23" s="109"/>
      <c r="BX23" s="109"/>
      <c r="BY23" s="109"/>
      <c r="BZ23" s="109"/>
      <c r="CA23" s="109"/>
      <c r="CB23" s="109"/>
      <c r="CC23" s="110"/>
      <c r="CD23" s="108"/>
      <c r="CE23" s="109"/>
      <c r="CF23" s="109"/>
      <c r="CG23" s="109"/>
      <c r="CH23" s="109"/>
      <c r="CI23" s="109"/>
      <c r="CJ23" s="109"/>
      <c r="CK23" s="109"/>
      <c r="CL23" s="110"/>
      <c r="CM23" s="114"/>
      <c r="CN23" s="115"/>
      <c r="CO23" s="115"/>
      <c r="CP23" s="115"/>
      <c r="CQ23" s="115"/>
      <c r="CR23" s="115"/>
      <c r="CS23" s="115"/>
      <c r="CT23" s="115"/>
      <c r="CU23" s="116"/>
      <c r="CV23" s="114"/>
      <c r="CW23" s="115"/>
      <c r="CX23" s="115"/>
      <c r="CY23" s="115"/>
      <c r="CZ23" s="115"/>
      <c r="DA23" s="115"/>
      <c r="DB23" s="115"/>
      <c r="DC23" s="115"/>
      <c r="DD23" s="116"/>
      <c r="DE23" s="108"/>
      <c r="DF23" s="109"/>
      <c r="DG23" s="109"/>
      <c r="DH23" s="109"/>
      <c r="DI23" s="109"/>
      <c r="DJ23" s="109"/>
      <c r="DK23" s="109"/>
      <c r="DL23" s="109"/>
      <c r="DM23" s="110"/>
      <c r="DN23" s="108"/>
      <c r="DO23" s="109"/>
      <c r="DP23" s="109"/>
      <c r="DQ23" s="109"/>
      <c r="DR23" s="109"/>
      <c r="DS23" s="109"/>
      <c r="DT23" s="109"/>
      <c r="DU23" s="110"/>
      <c r="DV23" s="108"/>
      <c r="DW23" s="109"/>
      <c r="DX23" s="109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09"/>
      <c r="EJ23" s="109"/>
      <c r="EK23" s="110"/>
      <c r="EL23" s="108"/>
      <c r="EM23" s="109"/>
      <c r="EN23" s="109"/>
      <c r="EO23" s="109"/>
      <c r="EP23" s="109"/>
      <c r="EQ23" s="109"/>
      <c r="ER23" s="109"/>
      <c r="ES23" s="110"/>
      <c r="ET23" s="108"/>
      <c r="EU23" s="109"/>
      <c r="EV23" s="109"/>
      <c r="EW23" s="109"/>
      <c r="EX23" s="109"/>
      <c r="EY23" s="109"/>
      <c r="EZ23" s="109"/>
      <c r="FA23" s="109"/>
      <c r="FB23" s="110"/>
      <c r="FC23" s="108"/>
      <c r="FD23" s="109"/>
      <c r="FE23" s="109"/>
      <c r="FF23" s="109"/>
      <c r="FG23" s="109"/>
      <c r="FH23" s="109"/>
      <c r="FI23" s="109"/>
      <c r="FJ23" s="109"/>
      <c r="FK23" s="144"/>
    </row>
    <row r="24" spans="1:167" s="5" customFormat="1" ht="9" customHeight="1" hidden="1" outlineLevel="1">
      <c r="A24" s="120" t="s">
        <v>16</v>
      </c>
      <c r="B24" s="121"/>
      <c r="C24" s="121"/>
      <c r="D24" s="121"/>
      <c r="E24" s="122"/>
      <c r="F24" s="111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3"/>
      <c r="Z24" s="111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3"/>
      <c r="AN24" s="111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3"/>
      <c r="BB24" s="111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3"/>
      <c r="BN24" s="108"/>
      <c r="BO24" s="109"/>
      <c r="BP24" s="109"/>
      <c r="BQ24" s="109"/>
      <c r="BR24" s="109"/>
      <c r="BS24" s="109"/>
      <c r="BT24" s="110"/>
      <c r="BU24" s="108"/>
      <c r="BV24" s="109"/>
      <c r="BW24" s="109"/>
      <c r="BX24" s="109"/>
      <c r="BY24" s="109"/>
      <c r="BZ24" s="109"/>
      <c r="CA24" s="109"/>
      <c r="CB24" s="109"/>
      <c r="CC24" s="110"/>
      <c r="CD24" s="108"/>
      <c r="CE24" s="109"/>
      <c r="CF24" s="109"/>
      <c r="CG24" s="109"/>
      <c r="CH24" s="109"/>
      <c r="CI24" s="109"/>
      <c r="CJ24" s="109"/>
      <c r="CK24" s="109"/>
      <c r="CL24" s="110"/>
      <c r="CM24" s="114"/>
      <c r="CN24" s="115"/>
      <c r="CO24" s="115"/>
      <c r="CP24" s="115"/>
      <c r="CQ24" s="115"/>
      <c r="CR24" s="115"/>
      <c r="CS24" s="115"/>
      <c r="CT24" s="115"/>
      <c r="CU24" s="116"/>
      <c r="CV24" s="114"/>
      <c r="CW24" s="115"/>
      <c r="CX24" s="115"/>
      <c r="CY24" s="115"/>
      <c r="CZ24" s="115"/>
      <c r="DA24" s="115"/>
      <c r="DB24" s="115"/>
      <c r="DC24" s="115"/>
      <c r="DD24" s="116"/>
      <c r="DE24" s="108"/>
      <c r="DF24" s="109"/>
      <c r="DG24" s="109"/>
      <c r="DH24" s="109"/>
      <c r="DI24" s="109"/>
      <c r="DJ24" s="109"/>
      <c r="DK24" s="109"/>
      <c r="DL24" s="109"/>
      <c r="DM24" s="110"/>
      <c r="DN24" s="108"/>
      <c r="DO24" s="109"/>
      <c r="DP24" s="109"/>
      <c r="DQ24" s="109"/>
      <c r="DR24" s="109"/>
      <c r="DS24" s="109"/>
      <c r="DT24" s="109"/>
      <c r="DU24" s="110"/>
      <c r="DV24" s="108"/>
      <c r="DW24" s="109"/>
      <c r="DX24" s="109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09"/>
      <c r="EJ24" s="109"/>
      <c r="EK24" s="110"/>
      <c r="EL24" s="108"/>
      <c r="EM24" s="109"/>
      <c r="EN24" s="109"/>
      <c r="EO24" s="109"/>
      <c r="EP24" s="109"/>
      <c r="EQ24" s="109"/>
      <c r="ER24" s="109"/>
      <c r="ES24" s="110"/>
      <c r="ET24" s="108"/>
      <c r="EU24" s="109"/>
      <c r="EV24" s="109"/>
      <c r="EW24" s="109"/>
      <c r="EX24" s="109"/>
      <c r="EY24" s="109"/>
      <c r="EZ24" s="109"/>
      <c r="FA24" s="109"/>
      <c r="FB24" s="110"/>
      <c r="FC24" s="108"/>
      <c r="FD24" s="109"/>
      <c r="FE24" s="109"/>
      <c r="FF24" s="109"/>
      <c r="FG24" s="109"/>
      <c r="FH24" s="109"/>
      <c r="FI24" s="109"/>
      <c r="FJ24" s="109"/>
      <c r="FK24" s="144"/>
    </row>
    <row r="25" spans="1:167" s="5" customFormat="1" ht="9" customHeight="1" collapsed="1">
      <c r="A25" s="120" t="s">
        <v>66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45"/>
    </row>
    <row r="26" spans="1:167" s="5" customFormat="1" ht="9" customHeight="1" hidden="1" outlineLevel="1">
      <c r="A26" s="120" t="s">
        <v>17</v>
      </c>
      <c r="B26" s="121"/>
      <c r="C26" s="121"/>
      <c r="D26" s="121"/>
      <c r="E26" s="122"/>
      <c r="F26" s="111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3"/>
      <c r="Z26" s="111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3"/>
      <c r="AN26" s="111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3"/>
      <c r="BB26" s="111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3"/>
      <c r="BN26" s="108"/>
      <c r="BO26" s="109"/>
      <c r="BP26" s="109"/>
      <c r="BQ26" s="109"/>
      <c r="BR26" s="109"/>
      <c r="BS26" s="109"/>
      <c r="BT26" s="110"/>
      <c r="BU26" s="108"/>
      <c r="BV26" s="109"/>
      <c r="BW26" s="109"/>
      <c r="BX26" s="109"/>
      <c r="BY26" s="109"/>
      <c r="BZ26" s="109"/>
      <c r="CA26" s="109"/>
      <c r="CB26" s="109"/>
      <c r="CC26" s="110"/>
      <c r="CD26" s="108"/>
      <c r="CE26" s="109"/>
      <c r="CF26" s="109"/>
      <c r="CG26" s="109"/>
      <c r="CH26" s="109"/>
      <c r="CI26" s="109"/>
      <c r="CJ26" s="109"/>
      <c r="CK26" s="109"/>
      <c r="CL26" s="110"/>
      <c r="CM26" s="114"/>
      <c r="CN26" s="115"/>
      <c r="CO26" s="115"/>
      <c r="CP26" s="115"/>
      <c r="CQ26" s="115"/>
      <c r="CR26" s="115"/>
      <c r="CS26" s="115"/>
      <c r="CT26" s="115"/>
      <c r="CU26" s="116"/>
      <c r="CV26" s="114"/>
      <c r="CW26" s="115"/>
      <c r="CX26" s="115"/>
      <c r="CY26" s="115"/>
      <c r="CZ26" s="115"/>
      <c r="DA26" s="115"/>
      <c r="DB26" s="115"/>
      <c r="DC26" s="115"/>
      <c r="DD26" s="116"/>
      <c r="DE26" s="108"/>
      <c r="DF26" s="109"/>
      <c r="DG26" s="109"/>
      <c r="DH26" s="109"/>
      <c r="DI26" s="109"/>
      <c r="DJ26" s="109"/>
      <c r="DK26" s="109"/>
      <c r="DL26" s="109"/>
      <c r="DM26" s="110"/>
      <c r="DN26" s="108"/>
      <c r="DO26" s="109"/>
      <c r="DP26" s="109"/>
      <c r="DQ26" s="109"/>
      <c r="DR26" s="109"/>
      <c r="DS26" s="109"/>
      <c r="DT26" s="109"/>
      <c r="DU26" s="110"/>
      <c r="DV26" s="108"/>
      <c r="DW26" s="109"/>
      <c r="DX26" s="109"/>
      <c r="DY26" s="109"/>
      <c r="DZ26" s="109"/>
      <c r="EA26" s="109"/>
      <c r="EB26" s="109"/>
      <c r="EC26" s="110"/>
      <c r="ED26" s="108"/>
      <c r="EE26" s="109"/>
      <c r="EF26" s="109"/>
      <c r="EG26" s="109"/>
      <c r="EH26" s="109"/>
      <c r="EI26" s="109"/>
      <c r="EJ26" s="109"/>
      <c r="EK26" s="110"/>
      <c r="EL26" s="108"/>
      <c r="EM26" s="109"/>
      <c r="EN26" s="109"/>
      <c r="EO26" s="109"/>
      <c r="EP26" s="109"/>
      <c r="EQ26" s="109"/>
      <c r="ER26" s="109"/>
      <c r="ES26" s="110"/>
      <c r="ET26" s="108"/>
      <c r="EU26" s="109"/>
      <c r="EV26" s="109"/>
      <c r="EW26" s="109"/>
      <c r="EX26" s="109"/>
      <c r="EY26" s="109"/>
      <c r="EZ26" s="109"/>
      <c r="FA26" s="109"/>
      <c r="FB26" s="110"/>
      <c r="FC26" s="108"/>
      <c r="FD26" s="109"/>
      <c r="FE26" s="109"/>
      <c r="FF26" s="109"/>
      <c r="FG26" s="109"/>
      <c r="FH26" s="109"/>
      <c r="FI26" s="109"/>
      <c r="FJ26" s="109"/>
      <c r="FK26" s="144"/>
    </row>
    <row r="27" spans="1:167" s="5" customFormat="1" ht="9" customHeight="1" hidden="1" outlineLevel="1">
      <c r="A27" s="120" t="s">
        <v>18</v>
      </c>
      <c r="B27" s="121"/>
      <c r="C27" s="121"/>
      <c r="D27" s="121"/>
      <c r="E27" s="122"/>
      <c r="F27" s="111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3"/>
      <c r="Z27" s="111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3"/>
      <c r="AN27" s="111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3"/>
      <c r="BB27" s="111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3"/>
      <c r="BN27" s="108"/>
      <c r="BO27" s="109"/>
      <c r="BP27" s="109"/>
      <c r="BQ27" s="109"/>
      <c r="BR27" s="109"/>
      <c r="BS27" s="109"/>
      <c r="BT27" s="110"/>
      <c r="BU27" s="108"/>
      <c r="BV27" s="109"/>
      <c r="BW27" s="109"/>
      <c r="BX27" s="109"/>
      <c r="BY27" s="109"/>
      <c r="BZ27" s="109"/>
      <c r="CA27" s="109"/>
      <c r="CB27" s="109"/>
      <c r="CC27" s="110"/>
      <c r="CD27" s="108"/>
      <c r="CE27" s="109"/>
      <c r="CF27" s="109"/>
      <c r="CG27" s="109"/>
      <c r="CH27" s="109"/>
      <c r="CI27" s="109"/>
      <c r="CJ27" s="109"/>
      <c r="CK27" s="109"/>
      <c r="CL27" s="110"/>
      <c r="CM27" s="114"/>
      <c r="CN27" s="115"/>
      <c r="CO27" s="115"/>
      <c r="CP27" s="115"/>
      <c r="CQ27" s="115"/>
      <c r="CR27" s="115"/>
      <c r="CS27" s="115"/>
      <c r="CT27" s="115"/>
      <c r="CU27" s="116"/>
      <c r="CV27" s="114"/>
      <c r="CW27" s="115"/>
      <c r="CX27" s="115"/>
      <c r="CY27" s="115"/>
      <c r="CZ27" s="115"/>
      <c r="DA27" s="115"/>
      <c r="DB27" s="115"/>
      <c r="DC27" s="115"/>
      <c r="DD27" s="116"/>
      <c r="DE27" s="108"/>
      <c r="DF27" s="109"/>
      <c r="DG27" s="109"/>
      <c r="DH27" s="109"/>
      <c r="DI27" s="109"/>
      <c r="DJ27" s="109"/>
      <c r="DK27" s="109"/>
      <c r="DL27" s="109"/>
      <c r="DM27" s="110"/>
      <c r="DN27" s="108"/>
      <c r="DO27" s="109"/>
      <c r="DP27" s="109"/>
      <c r="DQ27" s="109"/>
      <c r="DR27" s="109"/>
      <c r="DS27" s="109"/>
      <c r="DT27" s="109"/>
      <c r="DU27" s="110"/>
      <c r="DV27" s="108"/>
      <c r="DW27" s="109"/>
      <c r="DX27" s="109"/>
      <c r="DY27" s="109"/>
      <c r="DZ27" s="109"/>
      <c r="EA27" s="109"/>
      <c r="EB27" s="109"/>
      <c r="EC27" s="110"/>
      <c r="ED27" s="108"/>
      <c r="EE27" s="109"/>
      <c r="EF27" s="109"/>
      <c r="EG27" s="109"/>
      <c r="EH27" s="109"/>
      <c r="EI27" s="109"/>
      <c r="EJ27" s="109"/>
      <c r="EK27" s="110"/>
      <c r="EL27" s="108"/>
      <c r="EM27" s="109"/>
      <c r="EN27" s="109"/>
      <c r="EO27" s="109"/>
      <c r="EP27" s="109"/>
      <c r="EQ27" s="109"/>
      <c r="ER27" s="109"/>
      <c r="ES27" s="110"/>
      <c r="ET27" s="108"/>
      <c r="EU27" s="109"/>
      <c r="EV27" s="109"/>
      <c r="EW27" s="109"/>
      <c r="EX27" s="109"/>
      <c r="EY27" s="109"/>
      <c r="EZ27" s="109"/>
      <c r="FA27" s="109"/>
      <c r="FB27" s="110"/>
      <c r="FC27" s="108"/>
      <c r="FD27" s="109"/>
      <c r="FE27" s="109"/>
      <c r="FF27" s="109"/>
      <c r="FG27" s="109"/>
      <c r="FH27" s="109"/>
      <c r="FI27" s="109"/>
      <c r="FJ27" s="109"/>
      <c r="FK27" s="144"/>
    </row>
    <row r="28" spans="1:167" s="5" customFormat="1" ht="9" customHeight="1" collapsed="1" thickBot="1">
      <c r="A28" s="153" t="s">
        <v>19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5"/>
      <c r="DE28" s="149"/>
      <c r="DF28" s="150"/>
      <c r="DG28" s="150"/>
      <c r="DH28" s="150"/>
      <c r="DI28" s="150"/>
      <c r="DJ28" s="150"/>
      <c r="DK28" s="150"/>
      <c r="DL28" s="150"/>
      <c r="DM28" s="151"/>
      <c r="DN28" s="149"/>
      <c r="DO28" s="150"/>
      <c r="DP28" s="150"/>
      <c r="DQ28" s="150"/>
      <c r="DR28" s="150"/>
      <c r="DS28" s="150"/>
      <c r="DT28" s="150"/>
      <c r="DU28" s="151"/>
      <c r="DV28" s="149"/>
      <c r="DW28" s="150"/>
      <c r="DX28" s="150"/>
      <c r="DY28" s="150"/>
      <c r="DZ28" s="150"/>
      <c r="EA28" s="150"/>
      <c r="EB28" s="150"/>
      <c r="EC28" s="151"/>
      <c r="ED28" s="149"/>
      <c r="EE28" s="150"/>
      <c r="EF28" s="150"/>
      <c r="EG28" s="150"/>
      <c r="EH28" s="150"/>
      <c r="EI28" s="150"/>
      <c r="EJ28" s="150"/>
      <c r="EK28" s="151"/>
      <c r="EL28" s="149"/>
      <c r="EM28" s="150"/>
      <c r="EN28" s="150"/>
      <c r="EO28" s="150"/>
      <c r="EP28" s="150"/>
      <c r="EQ28" s="150"/>
      <c r="ER28" s="150"/>
      <c r="ES28" s="151"/>
      <c r="ET28" s="149"/>
      <c r="EU28" s="150"/>
      <c r="EV28" s="150"/>
      <c r="EW28" s="150"/>
      <c r="EX28" s="150"/>
      <c r="EY28" s="150"/>
      <c r="EZ28" s="150"/>
      <c r="FA28" s="150"/>
      <c r="FB28" s="151"/>
      <c r="FC28" s="149"/>
      <c r="FD28" s="150"/>
      <c r="FE28" s="150"/>
      <c r="FF28" s="150"/>
      <c r="FG28" s="150"/>
      <c r="FH28" s="150"/>
      <c r="FI28" s="150"/>
      <c r="FJ28" s="150"/>
      <c r="FK28" s="152"/>
    </row>
    <row r="29" spans="1:167" s="6" customFormat="1" ht="9" customHeight="1">
      <c r="A29" s="117" t="s">
        <v>64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9"/>
    </row>
    <row r="30" spans="1:167" s="5" customFormat="1" ht="9" customHeight="1" hidden="1" outlineLevel="1">
      <c r="A30" s="120" t="s">
        <v>20</v>
      </c>
      <c r="B30" s="121"/>
      <c r="C30" s="121"/>
      <c r="D30" s="121"/>
      <c r="E30" s="122"/>
      <c r="F30" s="111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3"/>
      <c r="Z30" s="111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3"/>
      <c r="AN30" s="111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3"/>
      <c r="BB30" s="111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3"/>
      <c r="BN30" s="108"/>
      <c r="BO30" s="109"/>
      <c r="BP30" s="109"/>
      <c r="BQ30" s="109"/>
      <c r="BR30" s="109"/>
      <c r="BS30" s="109"/>
      <c r="BT30" s="110"/>
      <c r="BU30" s="108"/>
      <c r="BV30" s="109"/>
      <c r="BW30" s="109"/>
      <c r="BX30" s="109"/>
      <c r="BY30" s="109"/>
      <c r="BZ30" s="109"/>
      <c r="CA30" s="109"/>
      <c r="CB30" s="109"/>
      <c r="CC30" s="110"/>
      <c r="CD30" s="108"/>
      <c r="CE30" s="109"/>
      <c r="CF30" s="109"/>
      <c r="CG30" s="109"/>
      <c r="CH30" s="109"/>
      <c r="CI30" s="109"/>
      <c r="CJ30" s="109"/>
      <c r="CK30" s="109"/>
      <c r="CL30" s="110"/>
      <c r="CM30" s="114"/>
      <c r="CN30" s="115"/>
      <c r="CO30" s="115"/>
      <c r="CP30" s="115"/>
      <c r="CQ30" s="115"/>
      <c r="CR30" s="115"/>
      <c r="CS30" s="115"/>
      <c r="CT30" s="115"/>
      <c r="CU30" s="116"/>
      <c r="CV30" s="114"/>
      <c r="CW30" s="115"/>
      <c r="CX30" s="115"/>
      <c r="CY30" s="115"/>
      <c r="CZ30" s="115"/>
      <c r="DA30" s="115"/>
      <c r="DB30" s="115"/>
      <c r="DC30" s="115"/>
      <c r="DD30" s="116"/>
      <c r="DE30" s="108"/>
      <c r="DF30" s="109"/>
      <c r="DG30" s="109"/>
      <c r="DH30" s="109"/>
      <c r="DI30" s="109"/>
      <c r="DJ30" s="109"/>
      <c r="DK30" s="109"/>
      <c r="DL30" s="109"/>
      <c r="DM30" s="110"/>
      <c r="DN30" s="108"/>
      <c r="DO30" s="109"/>
      <c r="DP30" s="109"/>
      <c r="DQ30" s="109"/>
      <c r="DR30" s="109"/>
      <c r="DS30" s="109"/>
      <c r="DT30" s="109"/>
      <c r="DU30" s="110"/>
      <c r="DV30" s="108"/>
      <c r="DW30" s="109"/>
      <c r="DX30" s="109"/>
      <c r="DY30" s="109"/>
      <c r="DZ30" s="109"/>
      <c r="EA30" s="109"/>
      <c r="EB30" s="109"/>
      <c r="EC30" s="110"/>
      <c r="ED30" s="108"/>
      <c r="EE30" s="109"/>
      <c r="EF30" s="109"/>
      <c r="EG30" s="109"/>
      <c r="EH30" s="109"/>
      <c r="EI30" s="109"/>
      <c r="EJ30" s="109"/>
      <c r="EK30" s="110"/>
      <c r="EL30" s="108"/>
      <c r="EM30" s="109"/>
      <c r="EN30" s="109"/>
      <c r="EO30" s="109"/>
      <c r="EP30" s="109"/>
      <c r="EQ30" s="109"/>
      <c r="ER30" s="109"/>
      <c r="ES30" s="110"/>
      <c r="ET30" s="108"/>
      <c r="EU30" s="109"/>
      <c r="EV30" s="109"/>
      <c r="EW30" s="109"/>
      <c r="EX30" s="109"/>
      <c r="EY30" s="109"/>
      <c r="EZ30" s="109"/>
      <c r="FA30" s="109"/>
      <c r="FB30" s="110"/>
      <c r="FC30" s="108"/>
      <c r="FD30" s="109"/>
      <c r="FE30" s="109"/>
      <c r="FF30" s="109"/>
      <c r="FG30" s="109"/>
      <c r="FH30" s="109"/>
      <c r="FI30" s="109"/>
      <c r="FJ30" s="109"/>
      <c r="FK30" s="144"/>
    </row>
    <row r="31" spans="1:167" s="5" customFormat="1" ht="9" customHeight="1" hidden="1" outlineLevel="1">
      <c r="A31" s="120" t="s">
        <v>21</v>
      </c>
      <c r="B31" s="121"/>
      <c r="C31" s="121"/>
      <c r="D31" s="121"/>
      <c r="E31" s="122"/>
      <c r="F31" s="111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3"/>
      <c r="Z31" s="111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3"/>
      <c r="AN31" s="111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3"/>
      <c r="BB31" s="111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3"/>
      <c r="BN31" s="108"/>
      <c r="BO31" s="109"/>
      <c r="BP31" s="109"/>
      <c r="BQ31" s="109"/>
      <c r="BR31" s="109"/>
      <c r="BS31" s="109"/>
      <c r="BT31" s="110"/>
      <c r="BU31" s="108"/>
      <c r="BV31" s="109"/>
      <c r="BW31" s="109"/>
      <c r="BX31" s="109"/>
      <c r="BY31" s="109"/>
      <c r="BZ31" s="109"/>
      <c r="CA31" s="109"/>
      <c r="CB31" s="109"/>
      <c r="CC31" s="110"/>
      <c r="CD31" s="108"/>
      <c r="CE31" s="109"/>
      <c r="CF31" s="109"/>
      <c r="CG31" s="109"/>
      <c r="CH31" s="109"/>
      <c r="CI31" s="109"/>
      <c r="CJ31" s="109"/>
      <c r="CK31" s="109"/>
      <c r="CL31" s="110"/>
      <c r="CM31" s="114"/>
      <c r="CN31" s="115"/>
      <c r="CO31" s="115"/>
      <c r="CP31" s="115"/>
      <c r="CQ31" s="115"/>
      <c r="CR31" s="115"/>
      <c r="CS31" s="115"/>
      <c r="CT31" s="115"/>
      <c r="CU31" s="116"/>
      <c r="CV31" s="114"/>
      <c r="CW31" s="115"/>
      <c r="CX31" s="115"/>
      <c r="CY31" s="115"/>
      <c r="CZ31" s="115"/>
      <c r="DA31" s="115"/>
      <c r="DB31" s="115"/>
      <c r="DC31" s="115"/>
      <c r="DD31" s="116"/>
      <c r="DE31" s="108"/>
      <c r="DF31" s="109"/>
      <c r="DG31" s="109"/>
      <c r="DH31" s="109"/>
      <c r="DI31" s="109"/>
      <c r="DJ31" s="109"/>
      <c r="DK31" s="109"/>
      <c r="DL31" s="109"/>
      <c r="DM31" s="110"/>
      <c r="DN31" s="108"/>
      <c r="DO31" s="109"/>
      <c r="DP31" s="109"/>
      <c r="DQ31" s="109"/>
      <c r="DR31" s="109"/>
      <c r="DS31" s="109"/>
      <c r="DT31" s="109"/>
      <c r="DU31" s="110"/>
      <c r="DV31" s="108"/>
      <c r="DW31" s="109"/>
      <c r="DX31" s="109"/>
      <c r="DY31" s="109"/>
      <c r="DZ31" s="109"/>
      <c r="EA31" s="109"/>
      <c r="EB31" s="109"/>
      <c r="EC31" s="110"/>
      <c r="ED31" s="108"/>
      <c r="EE31" s="109"/>
      <c r="EF31" s="109"/>
      <c r="EG31" s="109"/>
      <c r="EH31" s="109"/>
      <c r="EI31" s="109"/>
      <c r="EJ31" s="109"/>
      <c r="EK31" s="110"/>
      <c r="EL31" s="108"/>
      <c r="EM31" s="109"/>
      <c r="EN31" s="109"/>
      <c r="EO31" s="109"/>
      <c r="EP31" s="109"/>
      <c r="EQ31" s="109"/>
      <c r="ER31" s="109"/>
      <c r="ES31" s="110"/>
      <c r="ET31" s="108"/>
      <c r="EU31" s="109"/>
      <c r="EV31" s="109"/>
      <c r="EW31" s="109"/>
      <c r="EX31" s="109"/>
      <c r="EY31" s="109"/>
      <c r="EZ31" s="109"/>
      <c r="FA31" s="109"/>
      <c r="FB31" s="110"/>
      <c r="FC31" s="108"/>
      <c r="FD31" s="109"/>
      <c r="FE31" s="109"/>
      <c r="FF31" s="109"/>
      <c r="FG31" s="109"/>
      <c r="FH31" s="109"/>
      <c r="FI31" s="109"/>
      <c r="FJ31" s="109"/>
      <c r="FK31" s="144"/>
    </row>
    <row r="32" spans="1:179" s="5" customFormat="1" ht="9" customHeight="1" collapsed="1" thickBot="1">
      <c r="A32" s="153" t="s">
        <v>22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5"/>
      <c r="DE32" s="149"/>
      <c r="DF32" s="150"/>
      <c r="DG32" s="150"/>
      <c r="DH32" s="150"/>
      <c r="DI32" s="150"/>
      <c r="DJ32" s="150"/>
      <c r="DK32" s="150"/>
      <c r="DL32" s="150"/>
      <c r="DM32" s="151"/>
      <c r="DN32" s="149"/>
      <c r="DO32" s="150"/>
      <c r="DP32" s="150"/>
      <c r="DQ32" s="150"/>
      <c r="DR32" s="150"/>
      <c r="DS32" s="150"/>
      <c r="DT32" s="150"/>
      <c r="DU32" s="151"/>
      <c r="DV32" s="149"/>
      <c r="DW32" s="150"/>
      <c r="DX32" s="150"/>
      <c r="DY32" s="150"/>
      <c r="DZ32" s="150"/>
      <c r="EA32" s="150"/>
      <c r="EB32" s="150"/>
      <c r="EC32" s="151"/>
      <c r="ED32" s="149"/>
      <c r="EE32" s="150"/>
      <c r="EF32" s="150"/>
      <c r="EG32" s="150"/>
      <c r="EH32" s="150"/>
      <c r="EI32" s="150"/>
      <c r="EJ32" s="150"/>
      <c r="EK32" s="151"/>
      <c r="EL32" s="149"/>
      <c r="EM32" s="150"/>
      <c r="EN32" s="150"/>
      <c r="EO32" s="150"/>
      <c r="EP32" s="150"/>
      <c r="EQ32" s="150"/>
      <c r="ER32" s="150"/>
      <c r="ES32" s="151"/>
      <c r="ET32" s="149"/>
      <c r="EU32" s="150"/>
      <c r="EV32" s="150"/>
      <c r="EW32" s="150"/>
      <c r="EX32" s="150"/>
      <c r="EY32" s="150"/>
      <c r="EZ32" s="150"/>
      <c r="FA32" s="150"/>
      <c r="FB32" s="151"/>
      <c r="FC32" s="149"/>
      <c r="FD32" s="150"/>
      <c r="FE32" s="150"/>
      <c r="FF32" s="150"/>
      <c r="FG32" s="150"/>
      <c r="FH32" s="150"/>
      <c r="FI32" s="150"/>
      <c r="FJ32" s="150"/>
      <c r="FK32" s="150"/>
      <c r="FL32" s="40" t="s">
        <v>238</v>
      </c>
      <c r="FM32" s="41"/>
      <c r="FN32" s="41"/>
      <c r="FO32" s="41"/>
      <c r="FP32" s="41"/>
      <c r="FQ32" s="42"/>
      <c r="FR32" s="40" t="s">
        <v>239</v>
      </c>
      <c r="FS32" s="41"/>
      <c r="FT32" s="41"/>
      <c r="FU32" s="41"/>
      <c r="FV32" s="41"/>
      <c r="FW32" s="42"/>
    </row>
    <row r="33" spans="1:179" s="6" customFormat="1" ht="9" customHeight="1">
      <c r="A33" s="156" t="s">
        <v>44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43" t="s">
        <v>240</v>
      </c>
      <c r="FM33" s="43"/>
      <c r="FN33" s="43"/>
      <c r="FO33" s="43" t="s">
        <v>237</v>
      </c>
      <c r="FP33" s="43"/>
      <c r="FQ33" s="43"/>
      <c r="FR33" s="40" t="s">
        <v>240</v>
      </c>
      <c r="FS33" s="41"/>
      <c r="FT33" s="42"/>
      <c r="FU33" s="40" t="s">
        <v>237</v>
      </c>
      <c r="FV33" s="41"/>
      <c r="FW33" s="42"/>
    </row>
    <row r="34" spans="1:179" s="5" customFormat="1" ht="9" customHeight="1">
      <c r="A34" s="158" t="s">
        <v>23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29">
        <v>2018</v>
      </c>
      <c r="FM34" s="29">
        <v>2019</v>
      </c>
      <c r="FN34" s="29">
        <v>2020</v>
      </c>
      <c r="FO34" s="29">
        <v>2018</v>
      </c>
      <c r="FP34" s="29">
        <v>2019</v>
      </c>
      <c r="FQ34" s="29">
        <v>2020</v>
      </c>
      <c r="FR34" s="29">
        <v>2018</v>
      </c>
      <c r="FS34" s="29">
        <v>2019</v>
      </c>
      <c r="FT34" s="29">
        <v>2020</v>
      </c>
      <c r="FU34" s="29">
        <v>2018</v>
      </c>
      <c r="FV34" s="29">
        <v>2019</v>
      </c>
      <c r="FW34" s="29">
        <v>2020</v>
      </c>
    </row>
    <row r="35" spans="1:179" s="5" customFormat="1" ht="9" customHeight="1">
      <c r="A35" s="158" t="s">
        <v>26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29">
        <f>1373.12728*12+356.32721*12</f>
        <v>20753.45388</v>
      </c>
      <c r="FM35" s="29">
        <f>1373.12728*12+356.32721*12</f>
        <v>20753.45388</v>
      </c>
      <c r="FN35" s="29">
        <f>1373.12728*12+356.32721*12</f>
        <v>20753.45388</v>
      </c>
      <c r="FO35" s="29">
        <v>1435.41</v>
      </c>
      <c r="FP35" s="29">
        <v>1435.41</v>
      </c>
      <c r="FQ35" s="29">
        <v>1435.41</v>
      </c>
      <c r="FR35" s="29"/>
      <c r="FS35" s="29"/>
      <c r="FT35" s="29"/>
      <c r="FU35" s="29"/>
      <c r="FV35" s="29"/>
      <c r="FW35" s="29"/>
    </row>
    <row r="36" spans="1:180" s="5" customFormat="1" ht="56.25" customHeight="1">
      <c r="A36" s="47" t="s">
        <v>27</v>
      </c>
      <c r="B36" s="48"/>
      <c r="C36" s="48"/>
      <c r="D36" s="48"/>
      <c r="E36" s="49"/>
      <c r="F36" s="111" t="s">
        <v>229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3"/>
      <c r="Z36" s="59" t="s">
        <v>207</v>
      </c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1"/>
      <c r="AN36" s="53" t="s">
        <v>212</v>
      </c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5"/>
      <c r="BB36" s="53" t="s">
        <v>186</v>
      </c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56" t="s">
        <v>95</v>
      </c>
      <c r="BO36" s="57"/>
      <c r="BP36" s="57"/>
      <c r="BQ36" s="57"/>
      <c r="BR36" s="57"/>
      <c r="BS36" s="57"/>
      <c r="BT36" s="58"/>
      <c r="BU36" s="66">
        <v>182</v>
      </c>
      <c r="BV36" s="67"/>
      <c r="BW36" s="67"/>
      <c r="BX36" s="67"/>
      <c r="BY36" s="67"/>
      <c r="BZ36" s="67"/>
      <c r="CA36" s="67"/>
      <c r="CB36" s="67"/>
      <c r="CC36" s="68"/>
      <c r="CD36" s="56">
        <v>0</v>
      </c>
      <c r="CE36" s="57"/>
      <c r="CF36" s="57"/>
      <c r="CG36" s="57"/>
      <c r="CH36" s="57"/>
      <c r="CI36" s="57"/>
      <c r="CJ36" s="57"/>
      <c r="CK36" s="57"/>
      <c r="CL36" s="58"/>
      <c r="CM36" s="69" t="s">
        <v>188</v>
      </c>
      <c r="CN36" s="70"/>
      <c r="CO36" s="70"/>
      <c r="CP36" s="70"/>
      <c r="CQ36" s="70"/>
      <c r="CR36" s="70"/>
      <c r="CS36" s="70"/>
      <c r="CT36" s="70"/>
      <c r="CU36" s="71"/>
      <c r="CV36" s="69" t="s">
        <v>205</v>
      </c>
      <c r="CW36" s="70"/>
      <c r="CX36" s="70"/>
      <c r="CY36" s="70"/>
      <c r="CZ36" s="70"/>
      <c r="DA36" s="70"/>
      <c r="DB36" s="70"/>
      <c r="DC36" s="70"/>
      <c r="DD36" s="71"/>
      <c r="DE36" s="44">
        <f>SUM(DV36:ES36)</f>
        <v>15493.938041088002</v>
      </c>
      <c r="DF36" s="45"/>
      <c r="DG36" s="45"/>
      <c r="DH36" s="45"/>
      <c r="DI36" s="45"/>
      <c r="DJ36" s="45"/>
      <c r="DK36" s="45"/>
      <c r="DL36" s="45"/>
      <c r="DM36" s="46"/>
      <c r="DN36" s="44"/>
      <c r="DO36" s="45"/>
      <c r="DP36" s="45"/>
      <c r="DQ36" s="45"/>
      <c r="DR36" s="45"/>
      <c r="DS36" s="45"/>
      <c r="DT36" s="45"/>
      <c r="DU36" s="46"/>
      <c r="DV36" s="44"/>
      <c r="DW36" s="45"/>
      <c r="DX36" s="45"/>
      <c r="DY36" s="45"/>
      <c r="DZ36" s="45"/>
      <c r="EA36" s="45"/>
      <c r="EB36" s="45"/>
      <c r="EC36" s="46"/>
      <c r="ED36" s="44">
        <f>7022.067*1.04*1.04</f>
        <v>7595.067667200001</v>
      </c>
      <c r="EE36" s="45"/>
      <c r="EF36" s="45"/>
      <c r="EG36" s="45"/>
      <c r="EH36" s="45"/>
      <c r="EI36" s="45"/>
      <c r="EJ36" s="45"/>
      <c r="EK36" s="46"/>
      <c r="EL36" s="44">
        <f>7022.067*1.04*1.04*1.04</f>
        <v>7898.870373888001</v>
      </c>
      <c r="EM36" s="45"/>
      <c r="EN36" s="45"/>
      <c r="EO36" s="45"/>
      <c r="EP36" s="45"/>
      <c r="EQ36" s="45"/>
      <c r="ER36" s="45"/>
      <c r="ES36" s="46"/>
      <c r="ET36" s="44"/>
      <c r="EU36" s="45"/>
      <c r="EV36" s="45"/>
      <c r="EW36" s="45"/>
      <c r="EX36" s="45"/>
      <c r="EY36" s="45"/>
      <c r="EZ36" s="45"/>
      <c r="FA36" s="45"/>
      <c r="FB36" s="46"/>
      <c r="FC36" s="44"/>
      <c r="FD36" s="45"/>
      <c r="FE36" s="45"/>
      <c r="FF36" s="45"/>
      <c r="FG36" s="45"/>
      <c r="FH36" s="45"/>
      <c r="FI36" s="45"/>
      <c r="FJ36" s="45"/>
      <c r="FK36" s="65"/>
      <c r="FL36" s="28"/>
      <c r="FM36" s="28">
        <f>ED36/1.18</f>
        <v>6436.498023050848</v>
      </c>
      <c r="FN36" s="28">
        <f>EL36/1.18</f>
        <v>6693.957943972883</v>
      </c>
      <c r="FX36" s="28">
        <f>SUM(FL36:FW36)</f>
        <v>13130.455967023732</v>
      </c>
    </row>
    <row r="37" spans="1:180" s="5" customFormat="1" ht="48" customHeight="1">
      <c r="A37" s="47" t="s">
        <v>167</v>
      </c>
      <c r="B37" s="48"/>
      <c r="C37" s="48"/>
      <c r="D37" s="48"/>
      <c r="E37" s="49"/>
      <c r="F37" s="50" t="s">
        <v>232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2"/>
      <c r="Z37" s="62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/>
      <c r="AN37" s="53" t="s">
        <v>231</v>
      </c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5"/>
      <c r="BB37" s="53" t="s">
        <v>186</v>
      </c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56" t="s">
        <v>95</v>
      </c>
      <c r="BO37" s="57"/>
      <c r="BP37" s="57"/>
      <c r="BQ37" s="57"/>
      <c r="BR37" s="57"/>
      <c r="BS37" s="57"/>
      <c r="BT37" s="58"/>
      <c r="BU37" s="66">
        <v>182</v>
      </c>
      <c r="BV37" s="67"/>
      <c r="BW37" s="67"/>
      <c r="BX37" s="67"/>
      <c r="BY37" s="67"/>
      <c r="BZ37" s="67"/>
      <c r="CA37" s="67"/>
      <c r="CB37" s="67"/>
      <c r="CC37" s="68"/>
      <c r="CD37" s="56">
        <v>0</v>
      </c>
      <c r="CE37" s="57"/>
      <c r="CF37" s="57"/>
      <c r="CG37" s="57"/>
      <c r="CH37" s="57"/>
      <c r="CI37" s="57"/>
      <c r="CJ37" s="57"/>
      <c r="CK37" s="57"/>
      <c r="CL37" s="58"/>
      <c r="CM37" s="69" t="s">
        <v>204</v>
      </c>
      <c r="CN37" s="70"/>
      <c r="CO37" s="70"/>
      <c r="CP37" s="70"/>
      <c r="CQ37" s="70"/>
      <c r="CR37" s="70"/>
      <c r="CS37" s="70"/>
      <c r="CT37" s="70"/>
      <c r="CU37" s="71"/>
      <c r="CV37" s="69" t="s">
        <v>188</v>
      </c>
      <c r="CW37" s="70"/>
      <c r="CX37" s="70"/>
      <c r="CY37" s="70"/>
      <c r="CZ37" s="70"/>
      <c r="DA37" s="70"/>
      <c r="DB37" s="70"/>
      <c r="DC37" s="70"/>
      <c r="DD37" s="71"/>
      <c r="DE37" s="44">
        <f>SUM(DV37:ES37)</f>
        <v>4569.562400000001</v>
      </c>
      <c r="DF37" s="45"/>
      <c r="DG37" s="45"/>
      <c r="DH37" s="45"/>
      <c r="DI37" s="45"/>
      <c r="DJ37" s="45"/>
      <c r="DK37" s="45"/>
      <c r="DL37" s="45"/>
      <c r="DM37" s="46"/>
      <c r="DN37" s="44"/>
      <c r="DO37" s="45"/>
      <c r="DP37" s="45"/>
      <c r="DQ37" s="45"/>
      <c r="DR37" s="45"/>
      <c r="DS37" s="45"/>
      <c r="DT37" s="45"/>
      <c r="DU37" s="46"/>
      <c r="DV37" s="44">
        <f>4393.81*1.04</f>
        <v>4569.562400000001</v>
      </c>
      <c r="DW37" s="45"/>
      <c r="DX37" s="45"/>
      <c r="DY37" s="45"/>
      <c r="DZ37" s="45"/>
      <c r="EA37" s="45"/>
      <c r="EB37" s="45"/>
      <c r="EC37" s="46"/>
      <c r="ED37" s="44"/>
      <c r="EE37" s="45"/>
      <c r="EF37" s="45"/>
      <c r="EG37" s="45"/>
      <c r="EH37" s="45"/>
      <c r="EI37" s="45"/>
      <c r="EJ37" s="45"/>
      <c r="EK37" s="46"/>
      <c r="EL37" s="44"/>
      <c r="EM37" s="45"/>
      <c r="EN37" s="45"/>
      <c r="EO37" s="45"/>
      <c r="EP37" s="45"/>
      <c r="EQ37" s="45"/>
      <c r="ER37" s="45"/>
      <c r="ES37" s="46"/>
      <c r="ET37" s="44"/>
      <c r="EU37" s="45"/>
      <c r="EV37" s="45"/>
      <c r="EW37" s="45"/>
      <c r="EX37" s="45"/>
      <c r="EY37" s="45"/>
      <c r="EZ37" s="45"/>
      <c r="FA37" s="45"/>
      <c r="FB37" s="46"/>
      <c r="FC37" s="44"/>
      <c r="FD37" s="45"/>
      <c r="FE37" s="45"/>
      <c r="FF37" s="45"/>
      <c r="FG37" s="45"/>
      <c r="FH37" s="45"/>
      <c r="FI37" s="45"/>
      <c r="FJ37" s="45"/>
      <c r="FK37" s="65"/>
      <c r="FL37" s="28"/>
      <c r="FM37" s="28"/>
      <c r="FN37" s="28"/>
      <c r="FO37" s="28">
        <f>FO35</f>
        <v>1435.41</v>
      </c>
      <c r="FU37" s="28">
        <f>DE37/1.18-FO37</f>
        <v>2437.1005084745766</v>
      </c>
      <c r="FX37" s="28">
        <f>SUM(FL37:FW37)</f>
        <v>3872.5105084745765</v>
      </c>
    </row>
    <row r="38" spans="1:167" s="5" customFormat="1" ht="9" customHeight="1" thickBot="1">
      <c r="A38" s="153" t="s">
        <v>28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  <c r="DE38" s="149"/>
      <c r="DF38" s="150"/>
      <c r="DG38" s="150"/>
      <c r="DH38" s="150"/>
      <c r="DI38" s="150"/>
      <c r="DJ38" s="150"/>
      <c r="DK38" s="150"/>
      <c r="DL38" s="150"/>
      <c r="DM38" s="151"/>
      <c r="DN38" s="149"/>
      <c r="DO38" s="150"/>
      <c r="DP38" s="150"/>
      <c r="DQ38" s="150"/>
      <c r="DR38" s="150"/>
      <c r="DS38" s="150"/>
      <c r="DT38" s="150"/>
      <c r="DU38" s="151"/>
      <c r="DV38" s="149"/>
      <c r="DW38" s="150"/>
      <c r="DX38" s="150"/>
      <c r="DY38" s="150"/>
      <c r="DZ38" s="150"/>
      <c r="EA38" s="150"/>
      <c r="EB38" s="150"/>
      <c r="EC38" s="151"/>
      <c r="ED38" s="149"/>
      <c r="EE38" s="150"/>
      <c r="EF38" s="150"/>
      <c r="EG38" s="150"/>
      <c r="EH38" s="150"/>
      <c r="EI38" s="150"/>
      <c r="EJ38" s="150"/>
      <c r="EK38" s="151"/>
      <c r="EL38" s="149"/>
      <c r="EM38" s="150"/>
      <c r="EN38" s="150"/>
      <c r="EO38" s="150"/>
      <c r="EP38" s="150"/>
      <c r="EQ38" s="150"/>
      <c r="ER38" s="150"/>
      <c r="ES38" s="151"/>
      <c r="ET38" s="149"/>
      <c r="EU38" s="150"/>
      <c r="EV38" s="150"/>
      <c r="EW38" s="150"/>
      <c r="EX38" s="150"/>
      <c r="EY38" s="150"/>
      <c r="EZ38" s="150"/>
      <c r="FA38" s="150"/>
      <c r="FB38" s="151"/>
      <c r="FC38" s="149"/>
      <c r="FD38" s="150"/>
      <c r="FE38" s="150"/>
      <c r="FF38" s="150"/>
      <c r="FG38" s="150"/>
      <c r="FH38" s="150"/>
      <c r="FI38" s="150"/>
      <c r="FJ38" s="150"/>
      <c r="FK38" s="152"/>
    </row>
    <row r="39" spans="1:167" s="6" customFormat="1" ht="19.5" customHeight="1">
      <c r="A39" s="146" t="s">
        <v>29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8"/>
    </row>
    <row r="40" spans="1:180" s="5" customFormat="1" ht="57.75" customHeight="1">
      <c r="A40" s="47" t="s">
        <v>199</v>
      </c>
      <c r="B40" s="48"/>
      <c r="C40" s="48"/>
      <c r="D40" s="48"/>
      <c r="E40" s="49"/>
      <c r="F40" s="50" t="s">
        <v>191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  <c r="Z40" s="53" t="s">
        <v>189</v>
      </c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5"/>
      <c r="AN40" s="53" t="s">
        <v>213</v>
      </c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53" t="s">
        <v>192</v>
      </c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53" t="s">
        <v>190</v>
      </c>
      <c r="BO40" s="54"/>
      <c r="BP40" s="54"/>
      <c r="BQ40" s="54"/>
      <c r="BR40" s="54"/>
      <c r="BS40" s="54"/>
      <c r="BT40" s="55"/>
      <c r="BU40" s="53">
        <v>2520</v>
      </c>
      <c r="BV40" s="54"/>
      <c r="BW40" s="54"/>
      <c r="BX40" s="54"/>
      <c r="BY40" s="54"/>
      <c r="BZ40" s="54"/>
      <c r="CA40" s="54"/>
      <c r="CB40" s="54"/>
      <c r="CC40" s="55"/>
      <c r="CD40" s="53">
        <v>1966</v>
      </c>
      <c r="CE40" s="54"/>
      <c r="CF40" s="54"/>
      <c r="CG40" s="54"/>
      <c r="CH40" s="54"/>
      <c r="CI40" s="54"/>
      <c r="CJ40" s="54"/>
      <c r="CK40" s="54"/>
      <c r="CL40" s="55"/>
      <c r="CM40" s="82" t="s">
        <v>204</v>
      </c>
      <c r="CN40" s="83"/>
      <c r="CO40" s="83"/>
      <c r="CP40" s="83"/>
      <c r="CQ40" s="83"/>
      <c r="CR40" s="83"/>
      <c r="CS40" s="83"/>
      <c r="CT40" s="83"/>
      <c r="CU40" s="84"/>
      <c r="CV40" s="82" t="s">
        <v>204</v>
      </c>
      <c r="CW40" s="83"/>
      <c r="CX40" s="83"/>
      <c r="CY40" s="83"/>
      <c r="CZ40" s="83"/>
      <c r="DA40" s="83"/>
      <c r="DB40" s="83"/>
      <c r="DC40" s="83"/>
      <c r="DD40" s="84"/>
      <c r="DE40" s="44">
        <f aca="true" t="shared" si="0" ref="DE40:DE47">SUM(DV40:ES40)</f>
        <v>2692.6140800000003</v>
      </c>
      <c r="DF40" s="45"/>
      <c r="DG40" s="45"/>
      <c r="DH40" s="45"/>
      <c r="DI40" s="45"/>
      <c r="DJ40" s="45"/>
      <c r="DK40" s="45"/>
      <c r="DL40" s="45"/>
      <c r="DM40" s="46"/>
      <c r="DN40" s="164"/>
      <c r="DO40" s="165"/>
      <c r="DP40" s="165"/>
      <c r="DQ40" s="165"/>
      <c r="DR40" s="165"/>
      <c r="DS40" s="165"/>
      <c r="DT40" s="165"/>
      <c r="DU40" s="166"/>
      <c r="DV40" s="160">
        <f>2589.052*1.04</f>
        <v>2692.6140800000003</v>
      </c>
      <c r="DW40" s="161"/>
      <c r="DX40" s="161"/>
      <c r="DY40" s="161"/>
      <c r="DZ40" s="161"/>
      <c r="EA40" s="161"/>
      <c r="EB40" s="161"/>
      <c r="EC40" s="163"/>
      <c r="ED40" s="164"/>
      <c r="EE40" s="165"/>
      <c r="EF40" s="165"/>
      <c r="EG40" s="165"/>
      <c r="EH40" s="165"/>
      <c r="EI40" s="165"/>
      <c r="EJ40" s="165"/>
      <c r="EK40" s="166"/>
      <c r="EL40" s="164"/>
      <c r="EM40" s="165"/>
      <c r="EN40" s="165"/>
      <c r="EO40" s="165"/>
      <c r="EP40" s="165"/>
      <c r="EQ40" s="165"/>
      <c r="ER40" s="165"/>
      <c r="ES40" s="166"/>
      <c r="ET40" s="164"/>
      <c r="EU40" s="165"/>
      <c r="EV40" s="165"/>
      <c r="EW40" s="165"/>
      <c r="EX40" s="165"/>
      <c r="EY40" s="165"/>
      <c r="EZ40" s="165"/>
      <c r="FA40" s="165"/>
      <c r="FB40" s="166"/>
      <c r="FC40" s="160"/>
      <c r="FD40" s="161"/>
      <c r="FE40" s="161"/>
      <c r="FF40" s="161"/>
      <c r="FG40" s="161"/>
      <c r="FH40" s="161"/>
      <c r="FI40" s="161"/>
      <c r="FJ40" s="161"/>
      <c r="FK40" s="162"/>
      <c r="FU40" s="28">
        <f>DV40/1.18</f>
        <v>2281.876338983051</v>
      </c>
      <c r="FX40" s="28">
        <f>SUM(FL40:FW40)</f>
        <v>2281.876338983051</v>
      </c>
    </row>
    <row r="41" spans="1:180" s="5" customFormat="1" ht="42" customHeight="1">
      <c r="A41" s="47" t="s">
        <v>92</v>
      </c>
      <c r="B41" s="48"/>
      <c r="C41" s="48"/>
      <c r="D41" s="48"/>
      <c r="E41" s="49"/>
      <c r="F41" s="50" t="s">
        <v>193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  <c r="Z41" s="53" t="s">
        <v>208</v>
      </c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5"/>
      <c r="AN41" s="53" t="s">
        <v>214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5"/>
      <c r="BB41" s="53" t="s">
        <v>194</v>
      </c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53" t="s">
        <v>190</v>
      </c>
      <c r="BO41" s="54"/>
      <c r="BP41" s="54"/>
      <c r="BQ41" s="54"/>
      <c r="BR41" s="54"/>
      <c r="BS41" s="54"/>
      <c r="BT41" s="55"/>
      <c r="BU41" s="53">
        <v>288</v>
      </c>
      <c r="BV41" s="54"/>
      <c r="BW41" s="54"/>
      <c r="BX41" s="54"/>
      <c r="BY41" s="54"/>
      <c r="BZ41" s="54"/>
      <c r="CA41" s="54"/>
      <c r="CB41" s="54"/>
      <c r="CC41" s="55"/>
      <c r="CD41" s="53">
        <v>338</v>
      </c>
      <c r="CE41" s="54"/>
      <c r="CF41" s="54"/>
      <c r="CG41" s="54"/>
      <c r="CH41" s="54"/>
      <c r="CI41" s="54"/>
      <c r="CJ41" s="54"/>
      <c r="CK41" s="54"/>
      <c r="CL41" s="55"/>
      <c r="CM41" s="82" t="s">
        <v>188</v>
      </c>
      <c r="CN41" s="83"/>
      <c r="CO41" s="83"/>
      <c r="CP41" s="83"/>
      <c r="CQ41" s="83"/>
      <c r="CR41" s="83"/>
      <c r="CS41" s="83"/>
      <c r="CT41" s="83"/>
      <c r="CU41" s="84"/>
      <c r="CV41" s="82" t="s">
        <v>188</v>
      </c>
      <c r="CW41" s="83"/>
      <c r="CX41" s="83"/>
      <c r="CY41" s="83"/>
      <c r="CZ41" s="83"/>
      <c r="DA41" s="83"/>
      <c r="DB41" s="83"/>
      <c r="DC41" s="83"/>
      <c r="DD41" s="84"/>
      <c r="DE41" s="44">
        <f t="shared" si="0"/>
        <v>2800.3186432</v>
      </c>
      <c r="DF41" s="45"/>
      <c r="DG41" s="45"/>
      <c r="DH41" s="45"/>
      <c r="DI41" s="45"/>
      <c r="DJ41" s="45"/>
      <c r="DK41" s="45"/>
      <c r="DL41" s="45"/>
      <c r="DM41" s="46"/>
      <c r="DN41" s="72"/>
      <c r="DO41" s="73"/>
      <c r="DP41" s="73"/>
      <c r="DQ41" s="73"/>
      <c r="DR41" s="73"/>
      <c r="DS41" s="73"/>
      <c r="DT41" s="73"/>
      <c r="DU41" s="74"/>
      <c r="DV41" s="72"/>
      <c r="DW41" s="73"/>
      <c r="DX41" s="73"/>
      <c r="DY41" s="73"/>
      <c r="DZ41" s="73"/>
      <c r="EA41" s="73"/>
      <c r="EB41" s="73"/>
      <c r="EC41" s="74"/>
      <c r="ED41" s="72">
        <f>2589.052*1.04*1.04</f>
        <v>2800.3186432</v>
      </c>
      <c r="EE41" s="73"/>
      <c r="EF41" s="73"/>
      <c r="EG41" s="73"/>
      <c r="EH41" s="73"/>
      <c r="EI41" s="73"/>
      <c r="EJ41" s="73"/>
      <c r="EK41" s="74"/>
      <c r="EL41" s="72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4"/>
      <c r="FC41" s="72"/>
      <c r="FD41" s="73"/>
      <c r="FE41" s="73"/>
      <c r="FF41" s="73"/>
      <c r="FG41" s="73"/>
      <c r="FH41" s="73"/>
      <c r="FI41" s="73"/>
      <c r="FJ41" s="73"/>
      <c r="FK41" s="85"/>
      <c r="FP41" s="28">
        <f>FP35</f>
        <v>1435.41</v>
      </c>
      <c r="FV41" s="5">
        <f>DE41/1.18-FP41</f>
        <v>937.7413925423732</v>
      </c>
      <c r="FX41" s="28">
        <f aca="true" t="shared" si="1" ref="FX41:FX47">SUM(FL41:FW41)</f>
        <v>2373.1513925423733</v>
      </c>
    </row>
    <row r="42" spans="1:180" s="5" customFormat="1" ht="90.75" customHeight="1">
      <c r="A42" s="47" t="s">
        <v>91</v>
      </c>
      <c r="B42" s="48"/>
      <c r="C42" s="48"/>
      <c r="D42" s="48"/>
      <c r="E42" s="49"/>
      <c r="F42" s="50" t="s">
        <v>195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2"/>
      <c r="Z42" s="53" t="s">
        <v>209</v>
      </c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5"/>
      <c r="AN42" s="53" t="s">
        <v>215</v>
      </c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5"/>
      <c r="BB42" s="53" t="s">
        <v>196</v>
      </c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53" t="s">
        <v>197</v>
      </c>
      <c r="BO42" s="54"/>
      <c r="BP42" s="54"/>
      <c r="BQ42" s="54"/>
      <c r="BR42" s="54"/>
      <c r="BS42" s="54"/>
      <c r="BT42" s="55"/>
      <c r="BU42" s="86">
        <v>208.965</v>
      </c>
      <c r="BV42" s="87"/>
      <c r="BW42" s="87"/>
      <c r="BX42" s="87"/>
      <c r="BY42" s="87"/>
      <c r="BZ42" s="87"/>
      <c r="CA42" s="87"/>
      <c r="CB42" s="87"/>
      <c r="CC42" s="88"/>
      <c r="CD42" s="86">
        <v>167.17200000000003</v>
      </c>
      <c r="CE42" s="87"/>
      <c r="CF42" s="87"/>
      <c r="CG42" s="87"/>
      <c r="CH42" s="87"/>
      <c r="CI42" s="87"/>
      <c r="CJ42" s="87"/>
      <c r="CK42" s="87"/>
      <c r="CL42" s="88"/>
      <c r="CM42" s="82" t="s">
        <v>204</v>
      </c>
      <c r="CN42" s="83"/>
      <c r="CO42" s="83"/>
      <c r="CP42" s="83"/>
      <c r="CQ42" s="83"/>
      <c r="CR42" s="83"/>
      <c r="CS42" s="83"/>
      <c r="CT42" s="83"/>
      <c r="CU42" s="84"/>
      <c r="CV42" s="82" t="s">
        <v>188</v>
      </c>
      <c r="CW42" s="83"/>
      <c r="CX42" s="83"/>
      <c r="CY42" s="83"/>
      <c r="CZ42" s="83"/>
      <c r="DA42" s="83"/>
      <c r="DB42" s="83"/>
      <c r="DC42" s="83"/>
      <c r="DD42" s="84"/>
      <c r="DE42" s="72">
        <f t="shared" si="0"/>
        <v>382.07844480000006</v>
      </c>
      <c r="DF42" s="73"/>
      <c r="DG42" s="73"/>
      <c r="DH42" s="73"/>
      <c r="DI42" s="73"/>
      <c r="DJ42" s="73"/>
      <c r="DK42" s="73"/>
      <c r="DL42" s="73"/>
      <c r="DM42" s="74"/>
      <c r="DN42" s="72" t="s">
        <v>225</v>
      </c>
      <c r="DO42" s="73"/>
      <c r="DP42" s="73"/>
      <c r="DQ42" s="73"/>
      <c r="DR42" s="73"/>
      <c r="DS42" s="73"/>
      <c r="DT42" s="73"/>
      <c r="DU42" s="74"/>
      <c r="DV42" s="72"/>
      <c r="DW42" s="73"/>
      <c r="DX42" s="73"/>
      <c r="DY42" s="73"/>
      <c r="DZ42" s="73"/>
      <c r="EA42" s="73"/>
      <c r="EB42" s="73"/>
      <c r="EC42" s="74"/>
      <c r="ED42" s="72">
        <f>353.253*1.04*1.04</f>
        <v>382.07844480000006</v>
      </c>
      <c r="EE42" s="73"/>
      <c r="EF42" s="73"/>
      <c r="EG42" s="73"/>
      <c r="EH42" s="73"/>
      <c r="EI42" s="73"/>
      <c r="EJ42" s="73"/>
      <c r="EK42" s="74"/>
      <c r="EL42" s="72"/>
      <c r="EM42" s="73"/>
      <c r="EN42" s="73"/>
      <c r="EO42" s="73"/>
      <c r="EP42" s="73"/>
      <c r="EQ42" s="73"/>
      <c r="ER42" s="73"/>
      <c r="ES42" s="74"/>
      <c r="ET42" s="72" t="s">
        <v>225</v>
      </c>
      <c r="EU42" s="73"/>
      <c r="EV42" s="73"/>
      <c r="EW42" s="73"/>
      <c r="EX42" s="73"/>
      <c r="EY42" s="73"/>
      <c r="EZ42" s="73"/>
      <c r="FA42" s="73"/>
      <c r="FB42" s="74"/>
      <c r="FC42" s="72">
        <v>0</v>
      </c>
      <c r="FD42" s="73"/>
      <c r="FE42" s="73"/>
      <c r="FF42" s="73"/>
      <c r="FG42" s="73"/>
      <c r="FH42" s="73"/>
      <c r="FI42" s="73"/>
      <c r="FJ42" s="73"/>
      <c r="FK42" s="85"/>
      <c r="FP42" s="28"/>
      <c r="FV42" s="28">
        <f>DE42/1.18</f>
        <v>323.7952922033899</v>
      </c>
      <c r="FX42" s="28">
        <f t="shared" si="1"/>
        <v>323.7952922033899</v>
      </c>
    </row>
    <row r="43" spans="1:180" s="5" customFormat="1" ht="84.75" customHeight="1">
      <c r="A43" s="47" t="s">
        <v>93</v>
      </c>
      <c r="B43" s="48"/>
      <c r="C43" s="48"/>
      <c r="D43" s="48"/>
      <c r="E43" s="49"/>
      <c r="F43" s="50" t="s">
        <v>210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2"/>
      <c r="Z43" s="53" t="s">
        <v>211</v>
      </c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5"/>
      <c r="AN43" s="53" t="s">
        <v>216</v>
      </c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5"/>
      <c r="BB43" s="53" t="s">
        <v>198</v>
      </c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53" t="s">
        <v>95</v>
      </c>
      <c r="BO43" s="54"/>
      <c r="BP43" s="54"/>
      <c r="BQ43" s="54"/>
      <c r="BR43" s="54"/>
      <c r="BS43" s="54"/>
      <c r="BT43" s="55"/>
      <c r="BU43" s="53">
        <v>9.728</v>
      </c>
      <c r="BV43" s="54"/>
      <c r="BW43" s="54"/>
      <c r="BX43" s="54"/>
      <c r="BY43" s="54"/>
      <c r="BZ43" s="54"/>
      <c r="CA43" s="54"/>
      <c r="CB43" s="54"/>
      <c r="CC43" s="55"/>
      <c r="CD43" s="53">
        <v>3.63</v>
      </c>
      <c r="CE43" s="54"/>
      <c r="CF43" s="54"/>
      <c r="CG43" s="54"/>
      <c r="CH43" s="54"/>
      <c r="CI43" s="54"/>
      <c r="CJ43" s="54"/>
      <c r="CK43" s="54"/>
      <c r="CL43" s="55"/>
      <c r="CM43" s="82" t="s">
        <v>188</v>
      </c>
      <c r="CN43" s="83"/>
      <c r="CO43" s="83"/>
      <c r="CP43" s="83"/>
      <c r="CQ43" s="83"/>
      <c r="CR43" s="83"/>
      <c r="CS43" s="83"/>
      <c r="CT43" s="83"/>
      <c r="CU43" s="84"/>
      <c r="CV43" s="82" t="s">
        <v>188</v>
      </c>
      <c r="CW43" s="83"/>
      <c r="CX43" s="83"/>
      <c r="CY43" s="83"/>
      <c r="CZ43" s="83"/>
      <c r="DA43" s="83"/>
      <c r="DB43" s="83"/>
      <c r="DC43" s="83"/>
      <c r="DD43" s="84"/>
      <c r="DE43" s="72">
        <f t="shared" si="0"/>
        <v>11382.34479616</v>
      </c>
      <c r="DF43" s="73"/>
      <c r="DG43" s="73"/>
      <c r="DH43" s="73"/>
      <c r="DI43" s="73"/>
      <c r="DJ43" s="73"/>
      <c r="DK43" s="73"/>
      <c r="DL43" s="73"/>
      <c r="DM43" s="74"/>
      <c r="DN43" s="72"/>
      <c r="DO43" s="73"/>
      <c r="DP43" s="73"/>
      <c r="DQ43" s="73"/>
      <c r="DR43" s="73"/>
      <c r="DS43" s="73"/>
      <c r="DT43" s="73"/>
      <c r="DU43" s="74"/>
      <c r="DV43" s="72"/>
      <c r="DW43" s="73"/>
      <c r="DX43" s="73"/>
      <c r="DY43" s="73"/>
      <c r="DZ43" s="73"/>
      <c r="EA43" s="73"/>
      <c r="EB43" s="73"/>
      <c r="EC43" s="74"/>
      <c r="ED43" s="75">
        <f>8918.32*1.18*1.04*1.04</f>
        <v>11382.34479616</v>
      </c>
      <c r="EE43" s="76"/>
      <c r="EF43" s="76"/>
      <c r="EG43" s="76"/>
      <c r="EH43" s="76"/>
      <c r="EI43" s="76"/>
      <c r="EJ43" s="76"/>
      <c r="EK43" s="77"/>
      <c r="EL43" s="78"/>
      <c r="EM43" s="79"/>
      <c r="EN43" s="79"/>
      <c r="EO43" s="79"/>
      <c r="EP43" s="79"/>
      <c r="EQ43" s="79"/>
      <c r="ER43" s="79"/>
      <c r="ES43" s="80"/>
      <c r="ET43" s="78"/>
      <c r="EU43" s="79"/>
      <c r="EV43" s="79"/>
      <c r="EW43" s="79"/>
      <c r="EX43" s="79"/>
      <c r="EY43" s="79"/>
      <c r="EZ43" s="79"/>
      <c r="FA43" s="79"/>
      <c r="FB43" s="80"/>
      <c r="FC43" s="78"/>
      <c r="FD43" s="79"/>
      <c r="FE43" s="79"/>
      <c r="FF43" s="79"/>
      <c r="FG43" s="79"/>
      <c r="FH43" s="79"/>
      <c r="FI43" s="79"/>
      <c r="FJ43" s="79"/>
      <c r="FK43" s="81"/>
      <c r="FM43" s="5">
        <f>ED43/1.18</f>
        <v>9646.054912</v>
      </c>
      <c r="FX43" s="28">
        <f>SUM(FL43:FW43)</f>
        <v>9646.054912</v>
      </c>
    </row>
    <row r="44" spans="1:180" s="5" customFormat="1" ht="66.75" customHeight="1">
      <c r="A44" s="175" t="s">
        <v>233</v>
      </c>
      <c r="B44" s="176"/>
      <c r="C44" s="176"/>
      <c r="D44" s="176"/>
      <c r="E44" s="177"/>
      <c r="F44" s="50" t="s">
        <v>200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2"/>
      <c r="Z44" s="53" t="s">
        <v>201</v>
      </c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5"/>
      <c r="AN44" s="53" t="s">
        <v>217</v>
      </c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5"/>
      <c r="BB44" s="86" t="s">
        <v>230</v>
      </c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8"/>
      <c r="BN44" s="86" t="s">
        <v>106</v>
      </c>
      <c r="BO44" s="87"/>
      <c r="BP44" s="87"/>
      <c r="BQ44" s="87"/>
      <c r="BR44" s="87"/>
      <c r="BS44" s="87"/>
      <c r="BT44" s="88"/>
      <c r="BU44" s="86">
        <v>1505.901</v>
      </c>
      <c r="BV44" s="87"/>
      <c r="BW44" s="87"/>
      <c r="BX44" s="87"/>
      <c r="BY44" s="87"/>
      <c r="BZ44" s="87"/>
      <c r="CA44" s="87"/>
      <c r="CB44" s="87"/>
      <c r="CC44" s="88"/>
      <c r="CD44" s="86">
        <v>248.448</v>
      </c>
      <c r="CE44" s="87"/>
      <c r="CF44" s="87"/>
      <c r="CG44" s="87"/>
      <c r="CH44" s="87"/>
      <c r="CI44" s="87"/>
      <c r="CJ44" s="87"/>
      <c r="CK44" s="87"/>
      <c r="CL44" s="88"/>
      <c r="CM44" s="82" t="s">
        <v>204</v>
      </c>
      <c r="CN44" s="83"/>
      <c r="CO44" s="83"/>
      <c r="CP44" s="83"/>
      <c r="CQ44" s="83"/>
      <c r="CR44" s="83"/>
      <c r="CS44" s="83"/>
      <c r="CT44" s="83"/>
      <c r="CU44" s="84"/>
      <c r="CV44" s="82" t="s">
        <v>204</v>
      </c>
      <c r="CW44" s="83"/>
      <c r="CX44" s="83"/>
      <c r="CY44" s="83"/>
      <c r="CZ44" s="83"/>
      <c r="DA44" s="83"/>
      <c r="DB44" s="83"/>
      <c r="DC44" s="83"/>
      <c r="DD44" s="84"/>
      <c r="DE44" s="72">
        <f t="shared" si="0"/>
        <v>197.0462</v>
      </c>
      <c r="DF44" s="73"/>
      <c r="DG44" s="73"/>
      <c r="DH44" s="73"/>
      <c r="DI44" s="73"/>
      <c r="DJ44" s="73"/>
      <c r="DK44" s="73"/>
      <c r="DL44" s="73"/>
      <c r="DM44" s="74"/>
      <c r="DN44" s="72"/>
      <c r="DO44" s="73"/>
      <c r="DP44" s="73"/>
      <c r="DQ44" s="73"/>
      <c r="DR44" s="73"/>
      <c r="DS44" s="73"/>
      <c r="DT44" s="73"/>
      <c r="DU44" s="74"/>
      <c r="DV44" s="72">
        <f>189.4675*1.04</f>
        <v>197.0462</v>
      </c>
      <c r="DW44" s="73"/>
      <c r="DX44" s="73"/>
      <c r="DY44" s="73"/>
      <c r="DZ44" s="73"/>
      <c r="EA44" s="73"/>
      <c r="EB44" s="73"/>
      <c r="EC44" s="74"/>
      <c r="ED44" s="72"/>
      <c r="EE44" s="73"/>
      <c r="EF44" s="73"/>
      <c r="EG44" s="73"/>
      <c r="EH44" s="73"/>
      <c r="EI44" s="73"/>
      <c r="EJ44" s="73"/>
      <c r="EK44" s="74"/>
      <c r="EL44" s="72"/>
      <c r="EM44" s="73"/>
      <c r="EN44" s="73"/>
      <c r="EO44" s="73"/>
      <c r="EP44" s="73"/>
      <c r="EQ44" s="73"/>
      <c r="ER44" s="73"/>
      <c r="ES44" s="74"/>
      <c r="ET44" s="72"/>
      <c r="EU44" s="73"/>
      <c r="EV44" s="73"/>
      <c r="EW44" s="73"/>
      <c r="EX44" s="73"/>
      <c r="EY44" s="73"/>
      <c r="EZ44" s="73"/>
      <c r="FA44" s="73"/>
      <c r="FB44" s="74"/>
      <c r="FC44" s="72"/>
      <c r="FD44" s="73"/>
      <c r="FE44" s="73"/>
      <c r="FF44" s="73"/>
      <c r="FG44" s="73"/>
      <c r="FH44" s="73"/>
      <c r="FI44" s="73"/>
      <c r="FJ44" s="73"/>
      <c r="FK44" s="85"/>
      <c r="FO44" s="28"/>
      <c r="FU44" s="28">
        <f>DV44/1.18</f>
        <v>166.98830508474578</v>
      </c>
      <c r="FV44" s="28"/>
      <c r="FX44" s="28">
        <f t="shared" si="1"/>
        <v>166.98830508474578</v>
      </c>
    </row>
    <row r="45" spans="1:180" s="5" customFormat="1" ht="67.5" customHeight="1">
      <c r="A45" s="175" t="s">
        <v>234</v>
      </c>
      <c r="B45" s="176"/>
      <c r="C45" s="176"/>
      <c r="D45" s="176"/>
      <c r="E45" s="177"/>
      <c r="F45" s="50" t="s">
        <v>187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2"/>
      <c r="Z45" s="53" t="s">
        <v>202</v>
      </c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5"/>
      <c r="AN45" s="53" t="s">
        <v>218</v>
      </c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5"/>
      <c r="BB45" s="53" t="s">
        <v>222</v>
      </c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53" t="s">
        <v>106</v>
      </c>
      <c r="BO45" s="54"/>
      <c r="BP45" s="54"/>
      <c r="BQ45" s="54"/>
      <c r="BR45" s="54"/>
      <c r="BS45" s="54"/>
      <c r="BT45" s="55"/>
      <c r="BU45" s="53">
        <v>3559.25</v>
      </c>
      <c r="BV45" s="54"/>
      <c r="BW45" s="54"/>
      <c r="BX45" s="54"/>
      <c r="BY45" s="54"/>
      <c r="BZ45" s="54"/>
      <c r="CA45" s="54"/>
      <c r="CB45" s="54"/>
      <c r="CC45" s="55"/>
      <c r="CD45" s="53">
        <v>2575.68</v>
      </c>
      <c r="CE45" s="54"/>
      <c r="CF45" s="54"/>
      <c r="CG45" s="54"/>
      <c r="CH45" s="54"/>
      <c r="CI45" s="54"/>
      <c r="CJ45" s="54"/>
      <c r="CK45" s="54"/>
      <c r="CL45" s="55"/>
      <c r="CM45" s="82" t="s">
        <v>204</v>
      </c>
      <c r="CN45" s="83"/>
      <c r="CO45" s="83"/>
      <c r="CP45" s="83"/>
      <c r="CQ45" s="83"/>
      <c r="CR45" s="83"/>
      <c r="CS45" s="83"/>
      <c r="CT45" s="83"/>
      <c r="CU45" s="84"/>
      <c r="CV45" s="82" t="s">
        <v>204</v>
      </c>
      <c r="CW45" s="83"/>
      <c r="CX45" s="83"/>
      <c r="CY45" s="83"/>
      <c r="CZ45" s="83"/>
      <c r="DA45" s="83"/>
      <c r="DB45" s="83"/>
      <c r="DC45" s="83"/>
      <c r="DD45" s="84"/>
      <c r="DE45" s="72">
        <f t="shared" si="0"/>
        <v>5508.77184</v>
      </c>
      <c r="DF45" s="73"/>
      <c r="DG45" s="73"/>
      <c r="DH45" s="73"/>
      <c r="DI45" s="73"/>
      <c r="DJ45" s="73"/>
      <c r="DK45" s="73"/>
      <c r="DL45" s="73"/>
      <c r="DM45" s="74"/>
      <c r="DN45" s="72"/>
      <c r="DO45" s="73"/>
      <c r="DP45" s="73"/>
      <c r="DQ45" s="73"/>
      <c r="DR45" s="73"/>
      <c r="DS45" s="73"/>
      <c r="DT45" s="73"/>
      <c r="DU45" s="74"/>
      <c r="DV45" s="75">
        <f>5296.896*1.04</f>
        <v>5508.77184</v>
      </c>
      <c r="DW45" s="76"/>
      <c r="DX45" s="76"/>
      <c r="DY45" s="76"/>
      <c r="DZ45" s="76"/>
      <c r="EA45" s="76"/>
      <c r="EB45" s="76"/>
      <c r="EC45" s="77"/>
      <c r="ED45" s="72"/>
      <c r="EE45" s="73"/>
      <c r="EF45" s="73"/>
      <c r="EG45" s="73"/>
      <c r="EH45" s="73"/>
      <c r="EI45" s="73"/>
      <c r="EJ45" s="73"/>
      <c r="EK45" s="74"/>
      <c r="EL45" s="72"/>
      <c r="EM45" s="73"/>
      <c r="EN45" s="73"/>
      <c r="EO45" s="73"/>
      <c r="EP45" s="73"/>
      <c r="EQ45" s="73"/>
      <c r="ER45" s="73"/>
      <c r="ES45" s="74"/>
      <c r="ET45" s="72"/>
      <c r="EU45" s="73"/>
      <c r="EV45" s="73"/>
      <c r="EW45" s="73"/>
      <c r="EX45" s="73"/>
      <c r="EY45" s="73"/>
      <c r="EZ45" s="73"/>
      <c r="FA45" s="73"/>
      <c r="FB45" s="74"/>
      <c r="FC45" s="72"/>
      <c r="FD45" s="73"/>
      <c r="FE45" s="73"/>
      <c r="FF45" s="73"/>
      <c r="FG45" s="73"/>
      <c r="FH45" s="73"/>
      <c r="FI45" s="73"/>
      <c r="FJ45" s="73"/>
      <c r="FK45" s="85"/>
      <c r="FO45" s="28"/>
      <c r="FU45" s="28">
        <f>DV45/1.18</f>
        <v>4668.450711864407</v>
      </c>
      <c r="FV45" s="28"/>
      <c r="FX45" s="28">
        <f>SUM(FL45:FW45)</f>
        <v>4668.450711864407</v>
      </c>
    </row>
    <row r="46" spans="1:180" s="5" customFormat="1" ht="69.75" customHeight="1">
      <c r="A46" s="175" t="s">
        <v>235</v>
      </c>
      <c r="B46" s="176"/>
      <c r="C46" s="176"/>
      <c r="D46" s="176"/>
      <c r="E46" s="177"/>
      <c r="F46" s="50" t="s">
        <v>206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2"/>
      <c r="Z46" s="53" t="s">
        <v>202</v>
      </c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5"/>
      <c r="AN46" s="53" t="s">
        <v>219</v>
      </c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5"/>
      <c r="BB46" s="53" t="s">
        <v>222</v>
      </c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53" t="s">
        <v>106</v>
      </c>
      <c r="BO46" s="54"/>
      <c r="BP46" s="54"/>
      <c r="BQ46" s="54"/>
      <c r="BR46" s="54"/>
      <c r="BS46" s="54"/>
      <c r="BT46" s="55"/>
      <c r="BU46" s="53">
        <v>2193.82</v>
      </c>
      <c r="BV46" s="54"/>
      <c r="BW46" s="54"/>
      <c r="BX46" s="54"/>
      <c r="BY46" s="54"/>
      <c r="BZ46" s="54"/>
      <c r="CA46" s="54"/>
      <c r="CB46" s="54"/>
      <c r="CC46" s="55"/>
      <c r="CD46" s="53">
        <v>1580.81</v>
      </c>
      <c r="CE46" s="54"/>
      <c r="CF46" s="54"/>
      <c r="CG46" s="54"/>
      <c r="CH46" s="54"/>
      <c r="CI46" s="54"/>
      <c r="CJ46" s="54"/>
      <c r="CK46" s="54"/>
      <c r="CL46" s="55"/>
      <c r="CM46" s="82" t="s">
        <v>205</v>
      </c>
      <c r="CN46" s="83"/>
      <c r="CO46" s="83"/>
      <c r="CP46" s="83"/>
      <c r="CQ46" s="83"/>
      <c r="CR46" s="83"/>
      <c r="CS46" s="83"/>
      <c r="CT46" s="83"/>
      <c r="CU46" s="84"/>
      <c r="CV46" s="82" t="s">
        <v>205</v>
      </c>
      <c r="CW46" s="83"/>
      <c r="CX46" s="83"/>
      <c r="CY46" s="83"/>
      <c r="CZ46" s="83"/>
      <c r="DA46" s="83"/>
      <c r="DB46" s="83"/>
      <c r="DC46" s="83"/>
      <c r="DD46" s="84"/>
      <c r="DE46" s="72">
        <f t="shared" si="0"/>
        <v>3823.466729472</v>
      </c>
      <c r="DF46" s="73"/>
      <c r="DG46" s="73"/>
      <c r="DH46" s="73"/>
      <c r="DI46" s="73"/>
      <c r="DJ46" s="73"/>
      <c r="DK46" s="73"/>
      <c r="DL46" s="73"/>
      <c r="DM46" s="74"/>
      <c r="DN46" s="72"/>
      <c r="DO46" s="73"/>
      <c r="DP46" s="73"/>
      <c r="DQ46" s="73"/>
      <c r="DR46" s="73"/>
      <c r="DS46" s="73"/>
      <c r="DT46" s="73"/>
      <c r="DU46" s="74"/>
      <c r="DV46" s="72"/>
      <c r="DW46" s="73"/>
      <c r="DX46" s="73"/>
      <c r="DY46" s="73"/>
      <c r="DZ46" s="73"/>
      <c r="EA46" s="73"/>
      <c r="EB46" s="73"/>
      <c r="EC46" s="74"/>
      <c r="ED46" s="72"/>
      <c r="EE46" s="73"/>
      <c r="EF46" s="73"/>
      <c r="EG46" s="73"/>
      <c r="EH46" s="73"/>
      <c r="EI46" s="73"/>
      <c r="EJ46" s="73"/>
      <c r="EK46" s="74"/>
      <c r="EL46" s="75">
        <f>3399.048*1.04*1.04*1.04</f>
        <v>3823.466729472</v>
      </c>
      <c r="EM46" s="76"/>
      <c r="EN46" s="76"/>
      <c r="EO46" s="76"/>
      <c r="EP46" s="76"/>
      <c r="EQ46" s="76"/>
      <c r="ER46" s="76"/>
      <c r="ES46" s="77"/>
      <c r="ET46" s="72"/>
      <c r="EU46" s="73"/>
      <c r="EV46" s="73"/>
      <c r="EW46" s="73"/>
      <c r="EX46" s="73"/>
      <c r="EY46" s="73"/>
      <c r="EZ46" s="73"/>
      <c r="FA46" s="73"/>
      <c r="FB46" s="74"/>
      <c r="FC46" s="72"/>
      <c r="FD46" s="73"/>
      <c r="FE46" s="73"/>
      <c r="FF46" s="73"/>
      <c r="FG46" s="73"/>
      <c r="FH46" s="73"/>
      <c r="FI46" s="73"/>
      <c r="FJ46" s="73"/>
      <c r="FK46" s="85"/>
      <c r="FQ46" s="5">
        <f>FQ35</f>
        <v>1435.41</v>
      </c>
      <c r="FW46" s="28">
        <f>DE46/1.18-FQ46</f>
        <v>1804.8160419254239</v>
      </c>
      <c r="FX46" s="28">
        <f t="shared" si="1"/>
        <v>3240.226041925424</v>
      </c>
    </row>
    <row r="47" spans="1:180" s="5" customFormat="1" ht="66.75" customHeight="1">
      <c r="A47" s="175" t="s">
        <v>236</v>
      </c>
      <c r="B47" s="176"/>
      <c r="C47" s="176"/>
      <c r="D47" s="176"/>
      <c r="E47" s="177"/>
      <c r="F47" s="50" t="s">
        <v>221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2"/>
      <c r="Z47" s="53" t="s">
        <v>202</v>
      </c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5"/>
      <c r="AN47" s="53" t="s">
        <v>220</v>
      </c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5"/>
      <c r="BB47" s="53" t="s">
        <v>222</v>
      </c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53" t="s">
        <v>106</v>
      </c>
      <c r="BO47" s="54"/>
      <c r="BP47" s="54"/>
      <c r="BQ47" s="54"/>
      <c r="BR47" s="54"/>
      <c r="BS47" s="54"/>
      <c r="BT47" s="55"/>
      <c r="BU47" s="53">
        <v>2685.12</v>
      </c>
      <c r="BV47" s="54"/>
      <c r="BW47" s="54"/>
      <c r="BX47" s="54"/>
      <c r="BY47" s="54"/>
      <c r="BZ47" s="54"/>
      <c r="CA47" s="54"/>
      <c r="CB47" s="54"/>
      <c r="CC47" s="55"/>
      <c r="CD47" s="53">
        <v>1339.65</v>
      </c>
      <c r="CE47" s="54"/>
      <c r="CF47" s="54"/>
      <c r="CG47" s="54"/>
      <c r="CH47" s="54"/>
      <c r="CI47" s="54"/>
      <c r="CJ47" s="54"/>
      <c r="CK47" s="54"/>
      <c r="CL47" s="55"/>
      <c r="CM47" s="82" t="s">
        <v>188</v>
      </c>
      <c r="CN47" s="83"/>
      <c r="CO47" s="83"/>
      <c r="CP47" s="83"/>
      <c r="CQ47" s="83"/>
      <c r="CR47" s="83"/>
      <c r="CS47" s="83"/>
      <c r="CT47" s="83"/>
      <c r="CU47" s="84"/>
      <c r="CV47" s="82" t="s">
        <v>188</v>
      </c>
      <c r="CW47" s="83"/>
      <c r="CX47" s="83"/>
      <c r="CY47" s="83"/>
      <c r="CZ47" s="83"/>
      <c r="DA47" s="83"/>
      <c r="DB47" s="83"/>
      <c r="DC47" s="83"/>
      <c r="DD47" s="84"/>
      <c r="DE47" s="72">
        <f t="shared" si="0"/>
        <v>3427.2875520000002</v>
      </c>
      <c r="DF47" s="73"/>
      <c r="DG47" s="73"/>
      <c r="DH47" s="73"/>
      <c r="DI47" s="73"/>
      <c r="DJ47" s="73"/>
      <c r="DK47" s="73"/>
      <c r="DL47" s="73"/>
      <c r="DM47" s="74"/>
      <c r="DN47" s="72"/>
      <c r="DO47" s="73"/>
      <c r="DP47" s="73"/>
      <c r="DQ47" s="73"/>
      <c r="DR47" s="73"/>
      <c r="DS47" s="73"/>
      <c r="DT47" s="73"/>
      <c r="DU47" s="74"/>
      <c r="DV47" s="72"/>
      <c r="DW47" s="73"/>
      <c r="DX47" s="73"/>
      <c r="DY47" s="73"/>
      <c r="DZ47" s="73"/>
      <c r="EA47" s="73"/>
      <c r="EB47" s="73"/>
      <c r="EC47" s="74"/>
      <c r="ED47" s="75">
        <f>3168.72*1.04*1.04</f>
        <v>3427.2875520000002</v>
      </c>
      <c r="EE47" s="76"/>
      <c r="EF47" s="76"/>
      <c r="EG47" s="76"/>
      <c r="EH47" s="76"/>
      <c r="EI47" s="76"/>
      <c r="EJ47" s="76"/>
      <c r="EK47" s="77"/>
      <c r="EL47" s="72"/>
      <c r="EM47" s="73"/>
      <c r="EN47" s="73"/>
      <c r="EO47" s="73"/>
      <c r="EP47" s="73"/>
      <c r="EQ47" s="73"/>
      <c r="ER47" s="73"/>
      <c r="ES47" s="74"/>
      <c r="ET47" s="72"/>
      <c r="EU47" s="73"/>
      <c r="EV47" s="73"/>
      <c r="EW47" s="73"/>
      <c r="EX47" s="73"/>
      <c r="EY47" s="73"/>
      <c r="EZ47" s="73"/>
      <c r="FA47" s="73"/>
      <c r="FB47" s="74"/>
      <c r="FC47" s="72"/>
      <c r="FD47" s="73"/>
      <c r="FE47" s="73"/>
      <c r="FF47" s="73"/>
      <c r="FG47" s="73"/>
      <c r="FH47" s="73"/>
      <c r="FI47" s="73"/>
      <c r="FJ47" s="73"/>
      <c r="FK47" s="85"/>
      <c r="FV47" s="28">
        <f>DE47/1.18</f>
        <v>2904.4809762711866</v>
      </c>
      <c r="FX47" s="28">
        <f t="shared" si="1"/>
        <v>2904.4809762711866</v>
      </c>
    </row>
    <row r="48" spans="1:167" s="5" customFormat="1" ht="9" customHeight="1" thickBot="1">
      <c r="A48" s="153" t="s">
        <v>31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5"/>
      <c r="DE48" s="149"/>
      <c r="DF48" s="150"/>
      <c r="DG48" s="150"/>
      <c r="DH48" s="150"/>
      <c r="DI48" s="150"/>
      <c r="DJ48" s="150"/>
      <c r="DK48" s="150"/>
      <c r="DL48" s="150"/>
      <c r="DM48" s="151"/>
      <c r="DN48" s="149"/>
      <c r="DO48" s="150"/>
      <c r="DP48" s="150"/>
      <c r="DQ48" s="150"/>
      <c r="DR48" s="150"/>
      <c r="DS48" s="150"/>
      <c r="DT48" s="150"/>
      <c r="DU48" s="151"/>
      <c r="DV48" s="149"/>
      <c r="DW48" s="150"/>
      <c r="DX48" s="150"/>
      <c r="DY48" s="150"/>
      <c r="DZ48" s="150"/>
      <c r="EA48" s="150"/>
      <c r="EB48" s="150"/>
      <c r="EC48" s="151"/>
      <c r="ED48" s="149"/>
      <c r="EE48" s="150"/>
      <c r="EF48" s="150"/>
      <c r="EG48" s="150"/>
      <c r="EH48" s="150"/>
      <c r="EI48" s="150"/>
      <c r="EJ48" s="150"/>
      <c r="EK48" s="151"/>
      <c r="EL48" s="149"/>
      <c r="EM48" s="150"/>
      <c r="EN48" s="150"/>
      <c r="EO48" s="150"/>
      <c r="EP48" s="150"/>
      <c r="EQ48" s="150"/>
      <c r="ER48" s="150"/>
      <c r="ES48" s="151"/>
      <c r="ET48" s="149"/>
      <c r="EU48" s="150"/>
      <c r="EV48" s="150"/>
      <c r="EW48" s="150"/>
      <c r="EX48" s="150"/>
      <c r="EY48" s="150"/>
      <c r="EZ48" s="150"/>
      <c r="FA48" s="150"/>
      <c r="FB48" s="151"/>
      <c r="FC48" s="149"/>
      <c r="FD48" s="150"/>
      <c r="FE48" s="150"/>
      <c r="FF48" s="150"/>
      <c r="FG48" s="150"/>
      <c r="FH48" s="150"/>
      <c r="FI48" s="150"/>
      <c r="FJ48" s="150"/>
      <c r="FK48" s="152"/>
    </row>
    <row r="49" spans="1:167" s="6" customFormat="1" ht="9" customHeight="1">
      <c r="A49" s="117" t="s">
        <v>32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9"/>
    </row>
    <row r="50" spans="1:167" s="5" customFormat="1" ht="9" customHeight="1">
      <c r="A50" s="120" t="s">
        <v>35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45"/>
    </row>
    <row r="51" spans="1:167" s="5" customFormat="1" ht="9" customHeight="1" hidden="1" outlineLevel="1">
      <c r="A51" s="120" t="s">
        <v>33</v>
      </c>
      <c r="B51" s="121"/>
      <c r="C51" s="121"/>
      <c r="D51" s="121"/>
      <c r="E51" s="122"/>
      <c r="F51" s="111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3"/>
      <c r="Z51" s="111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3"/>
      <c r="AN51" s="111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3"/>
      <c r="BB51" s="111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3"/>
      <c r="BN51" s="108"/>
      <c r="BO51" s="109"/>
      <c r="BP51" s="109"/>
      <c r="BQ51" s="109"/>
      <c r="BR51" s="109"/>
      <c r="BS51" s="109"/>
      <c r="BT51" s="110"/>
      <c r="BU51" s="108"/>
      <c r="BV51" s="109"/>
      <c r="BW51" s="109"/>
      <c r="BX51" s="109"/>
      <c r="BY51" s="109"/>
      <c r="BZ51" s="109"/>
      <c r="CA51" s="109"/>
      <c r="CB51" s="109"/>
      <c r="CC51" s="110"/>
      <c r="CD51" s="108"/>
      <c r="CE51" s="109"/>
      <c r="CF51" s="109"/>
      <c r="CG51" s="109"/>
      <c r="CH51" s="109"/>
      <c r="CI51" s="109"/>
      <c r="CJ51" s="109"/>
      <c r="CK51" s="109"/>
      <c r="CL51" s="110"/>
      <c r="CM51" s="114"/>
      <c r="CN51" s="115"/>
      <c r="CO51" s="115"/>
      <c r="CP51" s="115"/>
      <c r="CQ51" s="115"/>
      <c r="CR51" s="115"/>
      <c r="CS51" s="115"/>
      <c r="CT51" s="115"/>
      <c r="CU51" s="116"/>
      <c r="CV51" s="114"/>
      <c r="CW51" s="115"/>
      <c r="CX51" s="115"/>
      <c r="CY51" s="115"/>
      <c r="CZ51" s="115"/>
      <c r="DA51" s="115"/>
      <c r="DB51" s="115"/>
      <c r="DC51" s="115"/>
      <c r="DD51" s="116"/>
      <c r="DE51" s="108"/>
      <c r="DF51" s="109"/>
      <c r="DG51" s="109"/>
      <c r="DH51" s="109"/>
      <c r="DI51" s="109"/>
      <c r="DJ51" s="109"/>
      <c r="DK51" s="109"/>
      <c r="DL51" s="109"/>
      <c r="DM51" s="110"/>
      <c r="DN51" s="108"/>
      <c r="DO51" s="109"/>
      <c r="DP51" s="109"/>
      <c r="DQ51" s="109"/>
      <c r="DR51" s="109"/>
      <c r="DS51" s="109"/>
      <c r="DT51" s="109"/>
      <c r="DU51" s="110"/>
      <c r="DV51" s="108"/>
      <c r="DW51" s="109"/>
      <c r="DX51" s="109"/>
      <c r="DY51" s="109"/>
      <c r="DZ51" s="109"/>
      <c r="EA51" s="109"/>
      <c r="EB51" s="109"/>
      <c r="EC51" s="110"/>
      <c r="ED51" s="108"/>
      <c r="EE51" s="109"/>
      <c r="EF51" s="109"/>
      <c r="EG51" s="109"/>
      <c r="EH51" s="109"/>
      <c r="EI51" s="109"/>
      <c r="EJ51" s="109"/>
      <c r="EK51" s="110"/>
      <c r="EL51" s="108"/>
      <c r="EM51" s="109"/>
      <c r="EN51" s="109"/>
      <c r="EO51" s="109"/>
      <c r="EP51" s="109"/>
      <c r="EQ51" s="109"/>
      <c r="ER51" s="109"/>
      <c r="ES51" s="110"/>
      <c r="ET51" s="108"/>
      <c r="EU51" s="109"/>
      <c r="EV51" s="109"/>
      <c r="EW51" s="109"/>
      <c r="EX51" s="109"/>
      <c r="EY51" s="109"/>
      <c r="EZ51" s="109"/>
      <c r="FA51" s="109"/>
      <c r="FB51" s="110"/>
      <c r="FC51" s="108"/>
      <c r="FD51" s="109"/>
      <c r="FE51" s="109"/>
      <c r="FF51" s="109"/>
      <c r="FG51" s="109"/>
      <c r="FH51" s="109"/>
      <c r="FI51" s="109"/>
      <c r="FJ51" s="109"/>
      <c r="FK51" s="144"/>
    </row>
    <row r="52" spans="1:167" s="5" customFormat="1" ht="9" customHeight="1" hidden="1" outlineLevel="1">
      <c r="A52" s="120" t="s">
        <v>34</v>
      </c>
      <c r="B52" s="121"/>
      <c r="C52" s="121"/>
      <c r="D52" s="121"/>
      <c r="E52" s="122"/>
      <c r="F52" s="111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3"/>
      <c r="Z52" s="111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3"/>
      <c r="AN52" s="111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3"/>
      <c r="BB52" s="111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3"/>
      <c r="BN52" s="108"/>
      <c r="BO52" s="109"/>
      <c r="BP52" s="109"/>
      <c r="BQ52" s="109"/>
      <c r="BR52" s="109"/>
      <c r="BS52" s="109"/>
      <c r="BT52" s="110"/>
      <c r="BU52" s="108"/>
      <c r="BV52" s="109"/>
      <c r="BW52" s="109"/>
      <c r="BX52" s="109"/>
      <c r="BY52" s="109"/>
      <c r="BZ52" s="109"/>
      <c r="CA52" s="109"/>
      <c r="CB52" s="109"/>
      <c r="CC52" s="110"/>
      <c r="CD52" s="108"/>
      <c r="CE52" s="109"/>
      <c r="CF52" s="109"/>
      <c r="CG52" s="109"/>
      <c r="CH52" s="109"/>
      <c r="CI52" s="109"/>
      <c r="CJ52" s="109"/>
      <c r="CK52" s="109"/>
      <c r="CL52" s="110"/>
      <c r="CM52" s="114"/>
      <c r="CN52" s="115"/>
      <c r="CO52" s="115"/>
      <c r="CP52" s="115"/>
      <c r="CQ52" s="115"/>
      <c r="CR52" s="115"/>
      <c r="CS52" s="115"/>
      <c r="CT52" s="115"/>
      <c r="CU52" s="116"/>
      <c r="CV52" s="114"/>
      <c r="CW52" s="115"/>
      <c r="CX52" s="115"/>
      <c r="CY52" s="115"/>
      <c r="CZ52" s="115"/>
      <c r="DA52" s="115"/>
      <c r="DB52" s="115"/>
      <c r="DC52" s="115"/>
      <c r="DD52" s="116"/>
      <c r="DE52" s="108"/>
      <c r="DF52" s="109"/>
      <c r="DG52" s="109"/>
      <c r="DH52" s="109"/>
      <c r="DI52" s="109"/>
      <c r="DJ52" s="109"/>
      <c r="DK52" s="109"/>
      <c r="DL52" s="109"/>
      <c r="DM52" s="110"/>
      <c r="DN52" s="108"/>
      <c r="DO52" s="109"/>
      <c r="DP52" s="109"/>
      <c r="DQ52" s="109"/>
      <c r="DR52" s="109"/>
      <c r="DS52" s="109"/>
      <c r="DT52" s="109"/>
      <c r="DU52" s="110"/>
      <c r="DV52" s="108"/>
      <c r="DW52" s="109"/>
      <c r="DX52" s="109"/>
      <c r="DY52" s="109"/>
      <c r="DZ52" s="109"/>
      <c r="EA52" s="109"/>
      <c r="EB52" s="109"/>
      <c r="EC52" s="110"/>
      <c r="ED52" s="108"/>
      <c r="EE52" s="109"/>
      <c r="EF52" s="109"/>
      <c r="EG52" s="109"/>
      <c r="EH52" s="109"/>
      <c r="EI52" s="109"/>
      <c r="EJ52" s="109"/>
      <c r="EK52" s="110"/>
      <c r="EL52" s="108"/>
      <c r="EM52" s="109"/>
      <c r="EN52" s="109"/>
      <c r="EO52" s="109"/>
      <c r="EP52" s="109"/>
      <c r="EQ52" s="109"/>
      <c r="ER52" s="109"/>
      <c r="ES52" s="110"/>
      <c r="ET52" s="108"/>
      <c r="EU52" s="109"/>
      <c r="EV52" s="109"/>
      <c r="EW52" s="109"/>
      <c r="EX52" s="109"/>
      <c r="EY52" s="109"/>
      <c r="EZ52" s="109"/>
      <c r="FA52" s="109"/>
      <c r="FB52" s="110"/>
      <c r="FC52" s="108"/>
      <c r="FD52" s="109"/>
      <c r="FE52" s="109"/>
      <c r="FF52" s="109"/>
      <c r="FG52" s="109"/>
      <c r="FH52" s="109"/>
      <c r="FI52" s="109"/>
      <c r="FJ52" s="109"/>
      <c r="FK52" s="144"/>
    </row>
    <row r="53" spans="1:167" s="5" customFormat="1" ht="9" customHeight="1" collapsed="1">
      <c r="A53" s="120" t="s">
        <v>67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45"/>
    </row>
    <row r="54" spans="1:167" s="5" customFormat="1" ht="9" customHeight="1" thickBot="1">
      <c r="A54" s="153" t="s">
        <v>38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5"/>
      <c r="DE54" s="149"/>
      <c r="DF54" s="150"/>
      <c r="DG54" s="150"/>
      <c r="DH54" s="150"/>
      <c r="DI54" s="150"/>
      <c r="DJ54" s="150"/>
      <c r="DK54" s="150"/>
      <c r="DL54" s="150"/>
      <c r="DM54" s="151"/>
      <c r="DN54" s="149"/>
      <c r="DO54" s="150"/>
      <c r="DP54" s="150"/>
      <c r="DQ54" s="150"/>
      <c r="DR54" s="150"/>
      <c r="DS54" s="150"/>
      <c r="DT54" s="150"/>
      <c r="DU54" s="151"/>
      <c r="DV54" s="149"/>
      <c r="DW54" s="150"/>
      <c r="DX54" s="150"/>
      <c r="DY54" s="150"/>
      <c r="DZ54" s="150"/>
      <c r="EA54" s="150"/>
      <c r="EB54" s="150"/>
      <c r="EC54" s="151"/>
      <c r="ED54" s="149"/>
      <c r="EE54" s="150"/>
      <c r="EF54" s="150"/>
      <c r="EG54" s="150"/>
      <c r="EH54" s="150"/>
      <c r="EI54" s="150"/>
      <c r="EJ54" s="150"/>
      <c r="EK54" s="151"/>
      <c r="EL54" s="149"/>
      <c r="EM54" s="150"/>
      <c r="EN54" s="150"/>
      <c r="EO54" s="150"/>
      <c r="EP54" s="150"/>
      <c r="EQ54" s="150"/>
      <c r="ER54" s="150"/>
      <c r="ES54" s="151"/>
      <c r="ET54" s="149"/>
      <c r="EU54" s="150"/>
      <c r="EV54" s="150"/>
      <c r="EW54" s="150"/>
      <c r="EX54" s="150"/>
      <c r="EY54" s="150"/>
      <c r="EZ54" s="150"/>
      <c r="FA54" s="150"/>
      <c r="FB54" s="151"/>
      <c r="FC54" s="149"/>
      <c r="FD54" s="150"/>
      <c r="FE54" s="150"/>
      <c r="FF54" s="150"/>
      <c r="FG54" s="150"/>
      <c r="FH54" s="150"/>
      <c r="FI54" s="150"/>
      <c r="FJ54" s="150"/>
      <c r="FK54" s="152"/>
    </row>
    <row r="55" spans="1:181" s="6" customFormat="1" ht="10.5" customHeight="1" thickBot="1">
      <c r="A55" s="172" t="s">
        <v>39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4">
        <f>DE47+DE46+DE45+DE44+DE43+DE42+DE41+DE40+DE37+DE36</f>
        <v>50277.428726720005</v>
      </c>
      <c r="DF55" s="168"/>
      <c r="DG55" s="168"/>
      <c r="DH55" s="168"/>
      <c r="DI55" s="168"/>
      <c r="DJ55" s="168"/>
      <c r="DK55" s="168"/>
      <c r="DL55" s="168"/>
      <c r="DM55" s="169"/>
      <c r="DN55" s="167">
        <v>0</v>
      </c>
      <c r="DO55" s="168"/>
      <c r="DP55" s="168"/>
      <c r="DQ55" s="168"/>
      <c r="DR55" s="168"/>
      <c r="DS55" s="168"/>
      <c r="DT55" s="168"/>
      <c r="DU55" s="169"/>
      <c r="DV55" s="167">
        <f>DV47+DV46+DV45+DV44+DV43+DV42+DV41+DV40+DV37+DV36</f>
        <v>12967.994520000002</v>
      </c>
      <c r="DW55" s="168"/>
      <c r="DX55" s="168"/>
      <c r="DY55" s="168"/>
      <c r="DZ55" s="168"/>
      <c r="EA55" s="168"/>
      <c r="EB55" s="168"/>
      <c r="EC55" s="169"/>
      <c r="ED55" s="167">
        <f>ED47+ED46+ED45+ED44+ED43+ED42+ED41+ED40+ED37+ED36</f>
        <v>25587.09710336</v>
      </c>
      <c r="EE55" s="168"/>
      <c r="EF55" s="168"/>
      <c r="EG55" s="168"/>
      <c r="EH55" s="168"/>
      <c r="EI55" s="168"/>
      <c r="EJ55" s="168"/>
      <c r="EK55" s="169"/>
      <c r="EL55" s="167">
        <f>EL47+EL46+EL45+EL44+EL43+EL42+EL41+EL40+EL37+EL36</f>
        <v>11722.337103360001</v>
      </c>
      <c r="EM55" s="168"/>
      <c r="EN55" s="168"/>
      <c r="EO55" s="168"/>
      <c r="EP55" s="168"/>
      <c r="EQ55" s="168"/>
      <c r="ER55" s="168"/>
      <c r="ES55" s="169"/>
      <c r="ET55" s="170"/>
      <c r="EU55" s="168"/>
      <c r="EV55" s="168"/>
      <c r="EW55" s="168"/>
      <c r="EX55" s="168"/>
      <c r="EY55" s="168"/>
      <c r="EZ55" s="168"/>
      <c r="FA55" s="168"/>
      <c r="FB55" s="169"/>
      <c r="FC55" s="170"/>
      <c r="FD55" s="168"/>
      <c r="FE55" s="168"/>
      <c r="FF55" s="168"/>
      <c r="FG55" s="168"/>
      <c r="FH55" s="168"/>
      <c r="FI55" s="168"/>
      <c r="FJ55" s="168"/>
      <c r="FK55" s="171"/>
      <c r="FL55" s="30">
        <f>SUM(FL36:FL54)</f>
        <v>0</v>
      </c>
      <c r="FM55" s="30">
        <f aca="true" t="shared" si="2" ref="FM55:FX55">SUM(FM36:FM54)</f>
        <v>16082.552935050848</v>
      </c>
      <c r="FN55" s="30">
        <f t="shared" si="2"/>
        <v>6693.957943972883</v>
      </c>
      <c r="FO55" s="30">
        <f t="shared" si="2"/>
        <v>1435.41</v>
      </c>
      <c r="FP55" s="30">
        <f t="shared" si="2"/>
        <v>1435.41</v>
      </c>
      <c r="FQ55" s="30">
        <f t="shared" si="2"/>
        <v>1435.41</v>
      </c>
      <c r="FR55" s="30">
        <f t="shared" si="2"/>
        <v>0</v>
      </c>
      <c r="FS55" s="30">
        <f t="shared" si="2"/>
        <v>0</v>
      </c>
      <c r="FT55" s="30">
        <f t="shared" si="2"/>
        <v>0</v>
      </c>
      <c r="FU55" s="30">
        <f t="shared" si="2"/>
        <v>9554.41586440678</v>
      </c>
      <c r="FV55" s="30">
        <f t="shared" si="2"/>
        <v>4166.017661016949</v>
      </c>
      <c r="FW55" s="30">
        <f t="shared" si="2"/>
        <v>1804.8160419254239</v>
      </c>
      <c r="FX55" s="30">
        <f t="shared" si="2"/>
        <v>42607.99044637289</v>
      </c>
      <c r="FY55" s="30">
        <f>DE55/1.18</f>
        <v>42607.99044637289</v>
      </c>
    </row>
    <row r="56" spans="1:181" s="6" customFormat="1" ht="20.25" customHeight="1" thickBot="1">
      <c r="A56" s="35"/>
      <c r="B56" s="39" t="s">
        <v>247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3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</row>
    <row r="57" spans="1:181" s="6" customFormat="1" ht="21" customHeight="1" thickBot="1">
      <c r="A57" s="35"/>
      <c r="B57" s="39" t="s">
        <v>248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3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</row>
    <row r="58" spans="1:181" s="6" customFormat="1" ht="10.5" customHeight="1" thickBot="1">
      <c r="A58" s="35"/>
      <c r="B58" s="39" t="s">
        <v>249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3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</row>
    <row r="59" spans="180:181" s="9" customFormat="1" ht="9" customHeight="1">
      <c r="FX59" s="30"/>
      <c r="FY59" s="30"/>
    </row>
    <row r="60" spans="6:181" s="7" customFormat="1" ht="11.25" customHeight="1">
      <c r="F60" s="7" t="s">
        <v>40</v>
      </c>
      <c r="AS60" s="10"/>
      <c r="AT60" s="10"/>
      <c r="AU60" s="178" t="s">
        <v>90</v>
      </c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0"/>
      <c r="CN60" s="10"/>
      <c r="CO60" s="10"/>
      <c r="CP60" s="10"/>
      <c r="FL60" s="31"/>
      <c r="FM60" s="31"/>
      <c r="FN60" s="31"/>
      <c r="FO60" s="31"/>
      <c r="FP60" s="31"/>
      <c r="FQ60" s="31"/>
      <c r="FX60" s="30"/>
      <c r="FY60" s="30"/>
    </row>
    <row r="61" spans="6:181" s="9" customFormat="1" ht="11.25" customHeight="1">
      <c r="F61" s="9" t="s">
        <v>41</v>
      </c>
      <c r="AU61" s="179" t="s">
        <v>42</v>
      </c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FL61" s="34">
        <f>FL55+FO55</f>
        <v>1435.41</v>
      </c>
      <c r="FM61" s="34">
        <f>FM55+FP55</f>
        <v>17517.962935050848</v>
      </c>
      <c r="FN61" s="34">
        <f>FN55+FQ55</f>
        <v>8129.367943972883</v>
      </c>
      <c r="FR61" s="34">
        <f>FR55+FU55</f>
        <v>9554.41586440678</v>
      </c>
      <c r="FS61" s="34">
        <f>FS55+FV55</f>
        <v>4166.017661016949</v>
      </c>
      <c r="FT61" s="34">
        <f>FT55+FW55</f>
        <v>1804.8160419254239</v>
      </c>
      <c r="FX61" s="30">
        <f>SUM(FL61:FW61)</f>
        <v>42607.99044637289</v>
      </c>
      <c r="FY61" s="30"/>
    </row>
    <row r="62" spans="168:181" ht="12.75" customHeight="1">
      <c r="FL62" s="32">
        <f>FL55+FO55+FR55+FU55</f>
        <v>10989.82586440678</v>
      </c>
      <c r="FM62" s="32">
        <f>FM55+FP55+FS55+FV55</f>
        <v>21683.9805960678</v>
      </c>
      <c r="FN62" s="32">
        <f>FN55+FQ55+FT55+FW55</f>
        <v>9934.183985898308</v>
      </c>
      <c r="FO62" s="32"/>
      <c r="FP62" s="32"/>
      <c r="FQ62" s="32"/>
      <c r="FX62" s="30">
        <f>SUM(FL62:FW62)</f>
        <v>42607.99044637289</v>
      </c>
      <c r="FY62" s="30"/>
    </row>
    <row r="63" spans="168:181" ht="12.75" customHeight="1">
      <c r="FL63" s="32">
        <f>FL55+FM55+FN55</f>
        <v>22776.510879023732</v>
      </c>
      <c r="FO63" s="32">
        <f>FO55+FP55+FQ55</f>
        <v>4306.2300000000005</v>
      </c>
      <c r="FR63" s="32">
        <f>FR55+FS55+FT55</f>
        <v>0</v>
      </c>
      <c r="FU63" s="32">
        <f>FU55+FV55+FW55</f>
        <v>15525.249567349152</v>
      </c>
      <c r="FX63" s="30">
        <f>SUM(FL63:FW63)</f>
        <v>42607.99044637288</v>
      </c>
      <c r="FY63" s="30"/>
    </row>
    <row r="64" ht="12.75" customHeight="1">
      <c r="FL64" s="32"/>
    </row>
    <row r="65" ht="12.75" customHeight="1">
      <c r="FL65" s="32"/>
    </row>
    <row r="66" spans="168:169" ht="12.75" customHeight="1">
      <c r="FL66" s="32"/>
      <c r="FM66" s="32"/>
    </row>
    <row r="67" spans="168:169" ht="12.75" customHeight="1">
      <c r="FL67" s="32"/>
      <c r="FM67" s="32"/>
    </row>
  </sheetData>
  <sheetProtection/>
  <mergeCells count="497">
    <mergeCell ref="DV47:EC47"/>
    <mergeCell ref="ED47:EK47"/>
    <mergeCell ref="EL47:ES47"/>
    <mergeCell ref="ET47:FB47"/>
    <mergeCell ref="FC47:FK47"/>
    <mergeCell ref="BU47:CC47"/>
    <mergeCell ref="CD47:CL47"/>
    <mergeCell ref="CM47:CU47"/>
    <mergeCell ref="CV47:DD47"/>
    <mergeCell ref="DE47:DM47"/>
    <mergeCell ref="DN47:DU47"/>
    <mergeCell ref="A47:E47"/>
    <mergeCell ref="F47:Y47"/>
    <mergeCell ref="Z47:AM47"/>
    <mergeCell ref="AN47:BA47"/>
    <mergeCell ref="BB47:BM47"/>
    <mergeCell ref="BN47:BT47"/>
    <mergeCell ref="DN46:DU46"/>
    <mergeCell ref="DV46:EC46"/>
    <mergeCell ref="ED46:EK46"/>
    <mergeCell ref="EL46:ES46"/>
    <mergeCell ref="ET46:FB46"/>
    <mergeCell ref="FC46:FK46"/>
    <mergeCell ref="BN46:BT46"/>
    <mergeCell ref="BU46:CC46"/>
    <mergeCell ref="CD46:CL46"/>
    <mergeCell ref="CM46:CU46"/>
    <mergeCell ref="CV46:DD46"/>
    <mergeCell ref="DE46:DM46"/>
    <mergeCell ref="DV45:EC45"/>
    <mergeCell ref="ED45:EK45"/>
    <mergeCell ref="EL45:ES45"/>
    <mergeCell ref="ET45:FB45"/>
    <mergeCell ref="FC45:FK45"/>
    <mergeCell ref="A46:E46"/>
    <mergeCell ref="F46:Y46"/>
    <mergeCell ref="Z46:AM46"/>
    <mergeCell ref="AN46:BA46"/>
    <mergeCell ref="BB46:BM46"/>
    <mergeCell ref="BU45:CC45"/>
    <mergeCell ref="CD45:CL45"/>
    <mergeCell ref="CM45:CU45"/>
    <mergeCell ref="CV45:DD45"/>
    <mergeCell ref="DE45:DM45"/>
    <mergeCell ref="DN45:DU45"/>
    <mergeCell ref="ED44:EK44"/>
    <mergeCell ref="EL44:ES44"/>
    <mergeCell ref="ET44:FB44"/>
    <mergeCell ref="FC44:FK44"/>
    <mergeCell ref="A45:E45"/>
    <mergeCell ref="F45:Y45"/>
    <mergeCell ref="Z45:AM45"/>
    <mergeCell ref="AN45:BA45"/>
    <mergeCell ref="BB45:BM45"/>
    <mergeCell ref="BN45:BT45"/>
    <mergeCell ref="CD44:CL44"/>
    <mergeCell ref="CM44:CU44"/>
    <mergeCell ref="CV44:DD44"/>
    <mergeCell ref="DE44:DM44"/>
    <mergeCell ref="DN44:DU44"/>
    <mergeCell ref="DV44:EC44"/>
    <mergeCell ref="F44:Y44"/>
    <mergeCell ref="Z44:AM44"/>
    <mergeCell ref="AN44:BA44"/>
    <mergeCell ref="BB44:BM44"/>
    <mergeCell ref="BN44:BT44"/>
    <mergeCell ref="BU44:CC44"/>
    <mergeCell ref="AU60:CL60"/>
    <mergeCell ref="AU61:CL61"/>
    <mergeCell ref="DV9:ES9"/>
    <mergeCell ref="O4:EW4"/>
    <mergeCell ref="O5:EW5"/>
    <mergeCell ref="A54:DD54"/>
    <mergeCell ref="DE54:DM54"/>
    <mergeCell ref="DN54:DU54"/>
    <mergeCell ref="DV54:EC54"/>
    <mergeCell ref="ED54:EK54"/>
    <mergeCell ref="A3:FK3"/>
    <mergeCell ref="ED55:EK55"/>
    <mergeCell ref="EL55:ES55"/>
    <mergeCell ref="ET55:FB55"/>
    <mergeCell ref="FC55:FK55"/>
    <mergeCell ref="A55:DD55"/>
    <mergeCell ref="DE55:DM55"/>
    <mergeCell ref="DN55:DU55"/>
    <mergeCell ref="DV55:EC55"/>
    <mergeCell ref="A44:E44"/>
    <mergeCell ref="A53:FK53"/>
    <mergeCell ref="FC54:FK54"/>
    <mergeCell ref="EL54:ES54"/>
    <mergeCell ref="ET54:FB54"/>
    <mergeCell ref="DV52:EC52"/>
    <mergeCell ref="ED52:EK52"/>
    <mergeCell ref="EL52:ES52"/>
    <mergeCell ref="ET52:FB52"/>
    <mergeCell ref="BB52:BM52"/>
    <mergeCell ref="BN52:BT52"/>
    <mergeCell ref="BU52:CC52"/>
    <mergeCell ref="CD52:CL52"/>
    <mergeCell ref="FC52:FK52"/>
    <mergeCell ref="A50:FK50"/>
    <mergeCell ref="A52:E52"/>
    <mergeCell ref="F52:Y52"/>
    <mergeCell ref="Z52:AM52"/>
    <mergeCell ref="AN52:BA52"/>
    <mergeCell ref="ED51:EK51"/>
    <mergeCell ref="EL51:ES51"/>
    <mergeCell ref="CM52:CU52"/>
    <mergeCell ref="CV52:DD52"/>
    <mergeCell ref="DE52:DM52"/>
    <mergeCell ref="DN52:DU52"/>
    <mergeCell ref="ET51:FB51"/>
    <mergeCell ref="FC51:FK51"/>
    <mergeCell ref="CV51:DD51"/>
    <mergeCell ref="DE51:DM51"/>
    <mergeCell ref="DN51:DU51"/>
    <mergeCell ref="DV51:EC51"/>
    <mergeCell ref="A49:FK49"/>
    <mergeCell ref="A51:E51"/>
    <mergeCell ref="F51:Y51"/>
    <mergeCell ref="Z51:AM51"/>
    <mergeCell ref="AN51:BA51"/>
    <mergeCell ref="BB51:BM51"/>
    <mergeCell ref="BN51:BT51"/>
    <mergeCell ref="BU51:CC51"/>
    <mergeCell ref="CD51:CL51"/>
    <mergeCell ref="CM51:CU51"/>
    <mergeCell ref="ED48:EK48"/>
    <mergeCell ref="EL48:ES48"/>
    <mergeCell ref="ET48:FB48"/>
    <mergeCell ref="FC48:FK48"/>
    <mergeCell ref="A48:DD48"/>
    <mergeCell ref="DE48:DM48"/>
    <mergeCell ref="DN48:DU48"/>
    <mergeCell ref="DV48:EC48"/>
    <mergeCell ref="FC40:FK40"/>
    <mergeCell ref="DV40:EC40"/>
    <mergeCell ref="ED40:EK40"/>
    <mergeCell ref="EL40:ES40"/>
    <mergeCell ref="ET40:FB40"/>
    <mergeCell ref="CM40:CU40"/>
    <mergeCell ref="CV40:DD40"/>
    <mergeCell ref="DE40:DM40"/>
    <mergeCell ref="DN40:DU40"/>
    <mergeCell ref="BB40:BM40"/>
    <mergeCell ref="BN40:BT40"/>
    <mergeCell ref="BU40:CC40"/>
    <mergeCell ref="CD40:CL40"/>
    <mergeCell ref="A40:E40"/>
    <mergeCell ref="F40:Y40"/>
    <mergeCell ref="Z40:AM40"/>
    <mergeCell ref="AN40:BA40"/>
    <mergeCell ref="ET36:FB36"/>
    <mergeCell ref="FC36:FK36"/>
    <mergeCell ref="A38:DD38"/>
    <mergeCell ref="DE38:DM38"/>
    <mergeCell ref="DN38:DU38"/>
    <mergeCell ref="DV38:EC38"/>
    <mergeCell ref="ED38:EK38"/>
    <mergeCell ref="EL38:ES38"/>
    <mergeCell ref="ET38:FB38"/>
    <mergeCell ref="FC38:FK38"/>
    <mergeCell ref="ED36:EK36"/>
    <mergeCell ref="EL36:ES36"/>
    <mergeCell ref="CD36:CL36"/>
    <mergeCell ref="CM36:CU36"/>
    <mergeCell ref="CV36:DD36"/>
    <mergeCell ref="DE36:DM36"/>
    <mergeCell ref="A34:FK34"/>
    <mergeCell ref="A35:FK35"/>
    <mergeCell ref="A36:E36"/>
    <mergeCell ref="F36:Y36"/>
    <mergeCell ref="AN36:BA36"/>
    <mergeCell ref="BB36:BM36"/>
    <mergeCell ref="BN36:BT36"/>
    <mergeCell ref="BU36:CC36"/>
    <mergeCell ref="DN36:DU36"/>
    <mergeCell ref="DV36:EC36"/>
    <mergeCell ref="A33:FK33"/>
    <mergeCell ref="FC31:FK31"/>
    <mergeCell ref="A32:DD32"/>
    <mergeCell ref="DE32:DM32"/>
    <mergeCell ref="DN32:DU32"/>
    <mergeCell ref="DV32:EC32"/>
    <mergeCell ref="ED32:EK32"/>
    <mergeCell ref="EL32:ES32"/>
    <mergeCell ref="ET32:FB32"/>
    <mergeCell ref="FC32:FK32"/>
    <mergeCell ref="DV31:EC31"/>
    <mergeCell ref="ED31:EK31"/>
    <mergeCell ref="EL31:ES31"/>
    <mergeCell ref="ET31:FB31"/>
    <mergeCell ref="CM31:CU31"/>
    <mergeCell ref="CV31:DD31"/>
    <mergeCell ref="DE31:DM31"/>
    <mergeCell ref="DN31:DU31"/>
    <mergeCell ref="BB31:BM31"/>
    <mergeCell ref="BN31:BT31"/>
    <mergeCell ref="BU31:CC31"/>
    <mergeCell ref="CD31:CL31"/>
    <mergeCell ref="A31:E31"/>
    <mergeCell ref="F31:Y31"/>
    <mergeCell ref="Z31:AM31"/>
    <mergeCell ref="AN31:BA31"/>
    <mergeCell ref="ED30:EK30"/>
    <mergeCell ref="EL30:ES30"/>
    <mergeCell ref="ET30:FB30"/>
    <mergeCell ref="FC30:FK30"/>
    <mergeCell ref="CV30:DD30"/>
    <mergeCell ref="DE30:DM30"/>
    <mergeCell ref="DN30:DU30"/>
    <mergeCell ref="DV30:EC30"/>
    <mergeCell ref="A29:FK29"/>
    <mergeCell ref="A30:E30"/>
    <mergeCell ref="F30:Y30"/>
    <mergeCell ref="Z30:AM30"/>
    <mergeCell ref="AN30:BA30"/>
    <mergeCell ref="BB30:BM30"/>
    <mergeCell ref="BN30:BT30"/>
    <mergeCell ref="BU30:CC30"/>
    <mergeCell ref="CD30:CL30"/>
    <mergeCell ref="CM30:CU30"/>
    <mergeCell ref="EL28:ES28"/>
    <mergeCell ref="ET28:FB28"/>
    <mergeCell ref="FC28:FK28"/>
    <mergeCell ref="A28:DD28"/>
    <mergeCell ref="DE28:DM28"/>
    <mergeCell ref="DN28:DU28"/>
    <mergeCell ref="DV28:EC28"/>
    <mergeCell ref="ED28:EK28"/>
    <mergeCell ref="ED27:EK27"/>
    <mergeCell ref="EL27:ES27"/>
    <mergeCell ref="ET27:FB27"/>
    <mergeCell ref="FC27:FK27"/>
    <mergeCell ref="CV27:DD27"/>
    <mergeCell ref="DE27:DM27"/>
    <mergeCell ref="DN27:DU27"/>
    <mergeCell ref="DV27:EC27"/>
    <mergeCell ref="FC26:FK26"/>
    <mergeCell ref="A27:E27"/>
    <mergeCell ref="F27:Y27"/>
    <mergeCell ref="Z27:AM27"/>
    <mergeCell ref="AN27:BA27"/>
    <mergeCell ref="BB27:BM27"/>
    <mergeCell ref="BN27:BT27"/>
    <mergeCell ref="BU27:CC27"/>
    <mergeCell ref="CD27:CL27"/>
    <mergeCell ref="CM27:CU27"/>
    <mergeCell ref="DV26:EC26"/>
    <mergeCell ref="ED26:EK26"/>
    <mergeCell ref="EL26:ES26"/>
    <mergeCell ref="ET26:FB26"/>
    <mergeCell ref="CM26:CU26"/>
    <mergeCell ref="CV26:DD26"/>
    <mergeCell ref="DE26:DM26"/>
    <mergeCell ref="DN26:DU26"/>
    <mergeCell ref="BB26:BM26"/>
    <mergeCell ref="BN26:BT26"/>
    <mergeCell ref="BU26:CC26"/>
    <mergeCell ref="CD26:CL26"/>
    <mergeCell ref="A26:E26"/>
    <mergeCell ref="F26:Y26"/>
    <mergeCell ref="Z26:AM26"/>
    <mergeCell ref="AN26:BA26"/>
    <mergeCell ref="EL24:ES24"/>
    <mergeCell ref="ET24:FB24"/>
    <mergeCell ref="FC24:FK24"/>
    <mergeCell ref="A25:FK25"/>
    <mergeCell ref="CM24:CU24"/>
    <mergeCell ref="CV24:DD24"/>
    <mergeCell ref="DE24:DM24"/>
    <mergeCell ref="DN24:DU24"/>
    <mergeCell ref="DV24:EC24"/>
    <mergeCell ref="ED24:EK24"/>
    <mergeCell ref="A16:FK16"/>
    <mergeCell ref="BB17:BM17"/>
    <mergeCell ref="DV17:EC17"/>
    <mergeCell ref="ED17:EK17"/>
    <mergeCell ref="EL17:ES17"/>
    <mergeCell ref="ET17:FB17"/>
    <mergeCell ref="CM17:CU17"/>
    <mergeCell ref="CV17:DD17"/>
    <mergeCell ref="DN17:DU17"/>
    <mergeCell ref="BN17:BT17"/>
    <mergeCell ref="BU17:CC17"/>
    <mergeCell ref="CD17:CL17"/>
    <mergeCell ref="A39:FK39"/>
    <mergeCell ref="A17:E17"/>
    <mergeCell ref="F17:Y17"/>
    <mergeCell ref="Z17:AM17"/>
    <mergeCell ref="AN17:BA17"/>
    <mergeCell ref="FC17:FK17"/>
    <mergeCell ref="DN18:DU18"/>
    <mergeCell ref="DV18:EC18"/>
    <mergeCell ref="BB18:BM18"/>
    <mergeCell ref="F20:Y20"/>
    <mergeCell ref="Z20:AM20"/>
    <mergeCell ref="AN20:BA20"/>
    <mergeCell ref="BB20:BM20"/>
    <mergeCell ref="A20:E20"/>
    <mergeCell ref="BU18:CC18"/>
    <mergeCell ref="CD18:CL18"/>
    <mergeCell ref="BN18:BT18"/>
    <mergeCell ref="A19:FK19"/>
    <mergeCell ref="FC18:FK18"/>
    <mergeCell ref="CV18:DD18"/>
    <mergeCell ref="A18:E18"/>
    <mergeCell ref="F18:Y18"/>
    <mergeCell ref="Z18:AM18"/>
    <mergeCell ref="AN18:BA18"/>
    <mergeCell ref="DE8:FK8"/>
    <mergeCell ref="FC20:FK20"/>
    <mergeCell ref="FC14:FK14"/>
    <mergeCell ref="ET14:FB14"/>
    <mergeCell ref="ET9:FB13"/>
    <mergeCell ref="FC9:FK13"/>
    <mergeCell ref="DE20:DM20"/>
    <mergeCell ref="DN20:DU20"/>
    <mergeCell ref="DV20:EC20"/>
    <mergeCell ref="ET18:FB18"/>
    <mergeCell ref="DE9:DM13"/>
    <mergeCell ref="DN9:DU13"/>
    <mergeCell ref="BB21:BM21"/>
    <mergeCell ref="BN21:BT21"/>
    <mergeCell ref="BU21:CC21"/>
    <mergeCell ref="CD21:CL21"/>
    <mergeCell ref="BB9:BM9"/>
    <mergeCell ref="BB10:BM10"/>
    <mergeCell ref="BB14:BM14"/>
    <mergeCell ref="BN14:BT14"/>
    <mergeCell ref="A23:E23"/>
    <mergeCell ref="F23:Y23"/>
    <mergeCell ref="Z23:AM23"/>
    <mergeCell ref="AN23:BA23"/>
    <mergeCell ref="CD23:CL23"/>
    <mergeCell ref="A21:E21"/>
    <mergeCell ref="F21:Y21"/>
    <mergeCell ref="BN23:BT23"/>
    <mergeCell ref="BU23:CC23"/>
    <mergeCell ref="Z21:AM21"/>
    <mergeCell ref="ED20:EK20"/>
    <mergeCell ref="EL20:ES20"/>
    <mergeCell ref="CV20:DD20"/>
    <mergeCell ref="BN20:BT20"/>
    <mergeCell ref="BU20:CC20"/>
    <mergeCell ref="CD20:CL20"/>
    <mergeCell ref="CM20:CU20"/>
    <mergeCell ref="DV23:EC23"/>
    <mergeCell ref="ED23:EK23"/>
    <mergeCell ref="EL23:ES23"/>
    <mergeCell ref="FC21:FK21"/>
    <mergeCell ref="A22:FK22"/>
    <mergeCell ref="DV21:EC21"/>
    <mergeCell ref="FC23:FK23"/>
    <mergeCell ref="CM21:CU21"/>
    <mergeCell ref="CV21:DD21"/>
    <mergeCell ref="AN21:BA21"/>
    <mergeCell ref="BB8:CL8"/>
    <mergeCell ref="BU10:CC10"/>
    <mergeCell ref="CD10:CL10"/>
    <mergeCell ref="BN9:BT13"/>
    <mergeCell ref="BB11:BM11"/>
    <mergeCell ref="BB13:BM13"/>
    <mergeCell ref="BU12:CC12"/>
    <mergeCell ref="CD12:CL12"/>
    <mergeCell ref="BB12:BM12"/>
    <mergeCell ref="BU9:CL9"/>
    <mergeCell ref="DV10:EC13"/>
    <mergeCell ref="ED10:EK13"/>
    <mergeCell ref="EL10:ES13"/>
    <mergeCell ref="CM23:CU23"/>
    <mergeCell ref="CV23:DD23"/>
    <mergeCell ref="DE23:DM23"/>
    <mergeCell ref="DN23:DU23"/>
    <mergeCell ref="CV8:DD13"/>
    <mergeCell ref="DE21:DM21"/>
    <mergeCell ref="DN21:DU21"/>
    <mergeCell ref="DV14:EC14"/>
    <mergeCell ref="ED14:EK14"/>
    <mergeCell ref="EL14:ES14"/>
    <mergeCell ref="ED18:EK18"/>
    <mergeCell ref="EL18:ES18"/>
    <mergeCell ref="ET23:FB23"/>
    <mergeCell ref="ED21:EK21"/>
    <mergeCell ref="EL21:ES21"/>
    <mergeCell ref="ET21:FB21"/>
    <mergeCell ref="ET20:FB20"/>
    <mergeCell ref="A24:E24"/>
    <mergeCell ref="F24:Y24"/>
    <mergeCell ref="Z24:AM24"/>
    <mergeCell ref="AN24:BA24"/>
    <mergeCell ref="BB24:BM24"/>
    <mergeCell ref="BN24:BT24"/>
    <mergeCell ref="BU24:CC24"/>
    <mergeCell ref="CD24:CL24"/>
    <mergeCell ref="BB23:BM23"/>
    <mergeCell ref="CM14:CU14"/>
    <mergeCell ref="CV14:DD14"/>
    <mergeCell ref="DE14:DM14"/>
    <mergeCell ref="CM18:CU18"/>
    <mergeCell ref="DE18:DM18"/>
    <mergeCell ref="DE17:DM17"/>
    <mergeCell ref="A15:FK15"/>
    <mergeCell ref="DN14:DU14"/>
    <mergeCell ref="A14:E14"/>
    <mergeCell ref="F14:Y14"/>
    <mergeCell ref="Z14:AM14"/>
    <mergeCell ref="AN14:BA14"/>
    <mergeCell ref="BU14:CC14"/>
    <mergeCell ref="CD14:CL14"/>
    <mergeCell ref="CJ6:CW6"/>
    <mergeCell ref="A8:E13"/>
    <mergeCell ref="F8:Y13"/>
    <mergeCell ref="AN8:BA13"/>
    <mergeCell ref="Z8:AM13"/>
    <mergeCell ref="BU13:CC13"/>
    <mergeCell ref="CD13:CL13"/>
    <mergeCell ref="CD11:CL11"/>
    <mergeCell ref="BU11:CC11"/>
    <mergeCell ref="CM8:CU13"/>
    <mergeCell ref="A41:E41"/>
    <mergeCell ref="F41:Y41"/>
    <mergeCell ref="Z41:AM41"/>
    <mergeCell ref="AN41:BA41"/>
    <mergeCell ref="BB41:BM41"/>
    <mergeCell ref="BN41:BT41"/>
    <mergeCell ref="BU41:CC41"/>
    <mergeCell ref="CD41:CL41"/>
    <mergeCell ref="CM41:CU41"/>
    <mergeCell ref="CV41:DD41"/>
    <mergeCell ref="DE41:DM41"/>
    <mergeCell ref="DN41:DU41"/>
    <mergeCell ref="DV41:EC41"/>
    <mergeCell ref="ED41:EK41"/>
    <mergeCell ref="EL41:ES41"/>
    <mergeCell ref="ET41:FB41"/>
    <mergeCell ref="FC41:FK41"/>
    <mergeCell ref="A42:E42"/>
    <mergeCell ref="F42:Y42"/>
    <mergeCell ref="Z42:AM42"/>
    <mergeCell ref="AN42:BA42"/>
    <mergeCell ref="BB42:BM42"/>
    <mergeCell ref="BN42:BT42"/>
    <mergeCell ref="BU42:CC42"/>
    <mergeCell ref="CD42:CL42"/>
    <mergeCell ref="CM42:CU42"/>
    <mergeCell ref="CV42:DD42"/>
    <mergeCell ref="DE42:DM42"/>
    <mergeCell ref="DN42:DU42"/>
    <mergeCell ref="DV42:EC42"/>
    <mergeCell ref="ED42:EK42"/>
    <mergeCell ref="EL42:ES42"/>
    <mergeCell ref="ET42:FB42"/>
    <mergeCell ref="FC42:FK42"/>
    <mergeCell ref="DN43:DU43"/>
    <mergeCell ref="A43:E43"/>
    <mergeCell ref="F43:Y43"/>
    <mergeCell ref="Z43:AM43"/>
    <mergeCell ref="AN43:BA43"/>
    <mergeCell ref="BB43:BM43"/>
    <mergeCell ref="BN43:BT43"/>
    <mergeCell ref="DV43:EC43"/>
    <mergeCell ref="ED43:EK43"/>
    <mergeCell ref="EL43:ES43"/>
    <mergeCell ref="ET43:FB43"/>
    <mergeCell ref="FC43:FK43"/>
    <mergeCell ref="BU43:CC43"/>
    <mergeCell ref="CD43:CL43"/>
    <mergeCell ref="CM43:CU43"/>
    <mergeCell ref="CV43:DD43"/>
    <mergeCell ref="DE43:DM43"/>
    <mergeCell ref="FC37:FK37"/>
    <mergeCell ref="BU37:CC37"/>
    <mergeCell ref="CD37:CL37"/>
    <mergeCell ref="CM37:CU37"/>
    <mergeCell ref="CV37:DD37"/>
    <mergeCell ref="DE37:DM37"/>
    <mergeCell ref="FL32:FQ32"/>
    <mergeCell ref="FR32:FW32"/>
    <mergeCell ref="FU33:FW33"/>
    <mergeCell ref="DN37:DU37"/>
    <mergeCell ref="A37:E37"/>
    <mergeCell ref="F37:Y37"/>
    <mergeCell ref="AN37:BA37"/>
    <mergeCell ref="BB37:BM37"/>
    <mergeCell ref="BN37:BT37"/>
    <mergeCell ref="Z36:AM37"/>
    <mergeCell ref="B58:FJ58"/>
    <mergeCell ref="B57:FJ57"/>
    <mergeCell ref="B56:FJ56"/>
    <mergeCell ref="FR33:FT33"/>
    <mergeCell ref="FL33:FN33"/>
    <mergeCell ref="FO33:FQ33"/>
    <mergeCell ref="DV37:EC37"/>
    <mergeCell ref="ED37:EK37"/>
    <mergeCell ref="EL37:ES37"/>
    <mergeCell ref="ET37:FB37"/>
  </mergeCells>
  <printOptions/>
  <pageMargins left="0.3937007874015748" right="0.31496062992125984" top="0.708661417322834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15" zoomScaleNormal="115" zoomScaleSheetLayoutView="115" zoomScalePageLayoutView="0" workbookViewId="0" topLeftCell="A1">
      <selection activeCell="GI20" sqref="GI20"/>
    </sheetView>
  </sheetViews>
  <sheetFormatPr defaultColWidth="0.875" defaultRowHeight="12.75" customHeight="1"/>
  <cols>
    <col min="1" max="16384" width="0.875" style="1" customWidth="1"/>
  </cols>
  <sheetData>
    <row r="1" s="7" customFormat="1" ht="10.5" customHeight="1">
      <c r="FK1" s="8" t="s">
        <v>127</v>
      </c>
    </row>
    <row r="2" s="9" customFormat="1" ht="12"/>
    <row r="3" s="9" customFormat="1" ht="12"/>
    <row r="4" s="9" customFormat="1" ht="12"/>
    <row r="5" spans="1:167" s="2" customFormat="1" ht="12.75">
      <c r="A5" s="36" t="s">
        <v>126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6:162" s="2" customFormat="1" ht="12.75">
      <c r="F6" s="180" t="s">
        <v>89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</row>
    <row r="7" spans="6:162" s="4" customFormat="1" ht="11.25" customHeight="1">
      <c r="F7" s="181" t="s">
        <v>47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</row>
    <row r="8" spans="88:103" s="2" customFormat="1" ht="12.75">
      <c r="CJ8" s="3" t="s">
        <v>49</v>
      </c>
      <c r="CK8" s="89" t="s">
        <v>203</v>
      </c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2" t="s">
        <v>48</v>
      </c>
    </row>
    <row r="9" s="9" customFormat="1" ht="10.5" customHeight="1"/>
    <row r="10" s="9" customFormat="1" ht="12"/>
    <row r="11" spans="1:167" s="21" customFormat="1" ht="13.5" customHeight="1">
      <c r="A11" s="218" t="s">
        <v>0</v>
      </c>
      <c r="B11" s="219"/>
      <c r="C11" s="219"/>
      <c r="D11" s="219"/>
      <c r="E11" s="220"/>
      <c r="F11" s="230" t="s">
        <v>125</v>
      </c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2"/>
      <c r="CF11" s="230" t="s">
        <v>124</v>
      </c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2"/>
      <c r="CY11" s="218" t="s">
        <v>123</v>
      </c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20"/>
      <c r="DL11" s="215" t="s">
        <v>122</v>
      </c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7"/>
    </row>
    <row r="12" spans="1:167" s="20" customFormat="1" ht="13.5" customHeight="1">
      <c r="A12" s="227"/>
      <c r="B12" s="228"/>
      <c r="C12" s="228"/>
      <c r="D12" s="228"/>
      <c r="E12" s="229"/>
      <c r="F12" s="233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5"/>
      <c r="CF12" s="233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5"/>
      <c r="CY12" s="227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9"/>
      <c r="DL12" s="218" t="s">
        <v>121</v>
      </c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20"/>
      <c r="DY12" s="215" t="s">
        <v>120</v>
      </c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7"/>
    </row>
    <row r="13" spans="1:167" s="20" customFormat="1" ht="13.5" customHeight="1">
      <c r="A13" s="221"/>
      <c r="B13" s="222"/>
      <c r="C13" s="222"/>
      <c r="D13" s="222"/>
      <c r="E13" s="223"/>
      <c r="F13" s="236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8"/>
      <c r="CF13" s="236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8"/>
      <c r="CY13" s="221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3"/>
      <c r="DL13" s="221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3"/>
      <c r="DY13" s="209" t="s">
        <v>204</v>
      </c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1"/>
      <c r="EL13" s="209" t="s">
        <v>188</v>
      </c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1"/>
      <c r="EY13" s="209" t="s">
        <v>205</v>
      </c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1"/>
    </row>
    <row r="14" spans="1:167" s="20" customFormat="1" ht="11.25">
      <c r="A14" s="212">
        <v>1</v>
      </c>
      <c r="B14" s="213"/>
      <c r="C14" s="213"/>
      <c r="D14" s="213"/>
      <c r="E14" s="214"/>
      <c r="F14" s="212">
        <v>2</v>
      </c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4"/>
      <c r="CF14" s="212">
        <v>3</v>
      </c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4"/>
      <c r="CY14" s="212">
        <v>4</v>
      </c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4"/>
      <c r="DL14" s="212">
        <v>5</v>
      </c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4"/>
      <c r="DY14" s="212">
        <v>6</v>
      </c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4"/>
      <c r="EL14" s="212">
        <v>7</v>
      </c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4"/>
      <c r="EY14" s="212">
        <v>8</v>
      </c>
      <c r="EZ14" s="213"/>
      <c r="FA14" s="213"/>
      <c r="FB14" s="213"/>
      <c r="FC14" s="213"/>
      <c r="FD14" s="213"/>
      <c r="FE14" s="213"/>
      <c r="FF14" s="213"/>
      <c r="FG14" s="213"/>
      <c r="FH14" s="213"/>
      <c r="FI14" s="213"/>
      <c r="FJ14" s="213"/>
      <c r="FK14" s="214"/>
    </row>
    <row r="15" spans="1:167" s="20" customFormat="1" ht="14.25" customHeight="1">
      <c r="A15" s="191">
        <v>1</v>
      </c>
      <c r="B15" s="192"/>
      <c r="C15" s="192"/>
      <c r="D15" s="192"/>
      <c r="E15" s="193"/>
      <c r="F15" s="194" t="s">
        <v>119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6"/>
      <c r="CF15" s="182" t="s">
        <v>118</v>
      </c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4"/>
      <c r="CY15" s="182">
        <v>0.55</v>
      </c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4"/>
      <c r="DL15" s="182">
        <v>0.55</v>
      </c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4"/>
      <c r="DY15" s="182">
        <v>0.55</v>
      </c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4"/>
      <c r="EL15" s="182">
        <v>0.55</v>
      </c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4"/>
      <c r="EY15" s="182">
        <v>0.55</v>
      </c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4"/>
    </row>
    <row r="16" spans="1:167" s="20" customFormat="1" ht="14.25" customHeight="1">
      <c r="A16" s="197" t="s">
        <v>117</v>
      </c>
      <c r="B16" s="198"/>
      <c r="C16" s="198"/>
      <c r="D16" s="198"/>
      <c r="E16" s="199"/>
      <c r="F16" s="203" t="s">
        <v>116</v>
      </c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5"/>
      <c r="CF16" s="182" t="s">
        <v>115</v>
      </c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  <c r="CY16" s="188">
        <v>155.2</v>
      </c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90"/>
      <c r="DL16" s="188">
        <v>163.95</v>
      </c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90"/>
      <c r="DY16" s="188">
        <f>(481.3*'Ф4-показатели (НиЭ)'!CM12+72.6*'Ф4-показатели (НиЭ)'!CM13)/(481.3+72.6)</f>
        <v>163.08579707528435</v>
      </c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90"/>
      <c r="EL16" s="188">
        <f>(481.3*'Ф4-показатели (НиЭ)'!CT12+72.6*'Ф4-показатели (НиЭ)'!CT13)/(481.3+72.6)</f>
        <v>163.08579707528435</v>
      </c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90"/>
      <c r="EY16" s="188">
        <f>(481.3*'Ф4-показатели (НиЭ)'!DA12+72.6*'Ф4-показатели (НиЭ)'!DA13)/(481.3+72.6)</f>
        <v>163.08579707528435</v>
      </c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90"/>
    </row>
    <row r="17" spans="1:167" s="20" customFormat="1" ht="14.25" customHeight="1">
      <c r="A17" s="200"/>
      <c r="B17" s="201"/>
      <c r="C17" s="201"/>
      <c r="D17" s="201"/>
      <c r="E17" s="202"/>
      <c r="F17" s="206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8"/>
      <c r="CF17" s="182" t="s">
        <v>114</v>
      </c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4"/>
      <c r="CY17" s="182" t="s">
        <v>225</v>
      </c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4"/>
      <c r="DL17" s="182" t="s">
        <v>225</v>
      </c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4"/>
      <c r="DY17" s="182" t="s">
        <v>225</v>
      </c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4"/>
      <c r="EL17" s="182" t="s">
        <v>225</v>
      </c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4"/>
      <c r="EY17" s="182" t="s">
        <v>225</v>
      </c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4"/>
    </row>
    <row r="18" spans="1:167" s="20" customFormat="1" ht="14.25" customHeight="1">
      <c r="A18" s="191" t="s">
        <v>113</v>
      </c>
      <c r="B18" s="192"/>
      <c r="C18" s="192"/>
      <c r="D18" s="192"/>
      <c r="E18" s="193"/>
      <c r="F18" s="194" t="s">
        <v>112</v>
      </c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6"/>
      <c r="CF18" s="182" t="s">
        <v>111</v>
      </c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4"/>
      <c r="CY18" s="182">
        <v>0</v>
      </c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4"/>
      <c r="DL18" s="182">
        <v>0</v>
      </c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4"/>
      <c r="DY18" s="182">
        <v>0</v>
      </c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4"/>
      <c r="EL18" s="182">
        <v>0</v>
      </c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4"/>
      <c r="EY18" s="182">
        <v>0</v>
      </c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4"/>
    </row>
    <row r="19" spans="1:167" s="20" customFormat="1" ht="25.5" customHeight="1">
      <c r="A19" s="191" t="s">
        <v>110</v>
      </c>
      <c r="B19" s="192"/>
      <c r="C19" s="192"/>
      <c r="D19" s="192"/>
      <c r="E19" s="193"/>
      <c r="F19" s="194" t="s">
        <v>109</v>
      </c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6"/>
      <c r="CF19" s="182" t="s">
        <v>95</v>
      </c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4"/>
      <c r="CY19" s="182">
        <v>35</v>
      </c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4"/>
      <c r="DL19" s="182">
        <v>41</v>
      </c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4"/>
      <c r="DY19" s="182">
        <v>41</v>
      </c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4"/>
      <c r="EL19" s="182">
        <v>46</v>
      </c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4"/>
      <c r="EY19" s="182">
        <v>51</v>
      </c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4"/>
    </row>
    <row r="20" spans="1:167" s="20" customFormat="1" ht="14.25" customHeight="1">
      <c r="A20" s="197" t="s">
        <v>108</v>
      </c>
      <c r="B20" s="198"/>
      <c r="C20" s="198"/>
      <c r="D20" s="198"/>
      <c r="E20" s="199"/>
      <c r="F20" s="203" t="s">
        <v>107</v>
      </c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5"/>
      <c r="CF20" s="182" t="s">
        <v>106</v>
      </c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4"/>
      <c r="CY20" s="224">
        <v>37761.5</v>
      </c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6"/>
      <c r="DL20" s="224">
        <v>83073.4</v>
      </c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6"/>
      <c r="DY20" s="224">
        <f>DL20-1476.4</f>
        <v>81597</v>
      </c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4"/>
      <c r="EL20" s="224">
        <f>DY20-1890.3</f>
        <v>79706.7</v>
      </c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4"/>
      <c r="EY20" s="224">
        <f>EL20-1947.83</f>
        <v>77758.87</v>
      </c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4"/>
    </row>
    <row r="21" spans="1:167" s="20" customFormat="1" ht="33.75" customHeight="1">
      <c r="A21" s="200"/>
      <c r="B21" s="201"/>
      <c r="C21" s="201"/>
      <c r="D21" s="201"/>
      <c r="E21" s="202"/>
      <c r="F21" s="206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8"/>
      <c r="CF21" s="185" t="s">
        <v>105</v>
      </c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7"/>
      <c r="CY21" s="224">
        <v>7.265</v>
      </c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6"/>
      <c r="DL21" s="224">
        <v>18.82</v>
      </c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6"/>
      <c r="DY21" s="188">
        <f>($DL$21*DY20)/$DL$20</f>
        <v>18.485526534365995</v>
      </c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90"/>
      <c r="EL21" s="188">
        <f>($DL$21*EL20)/$DL$20</f>
        <v>18.05728541265917</v>
      </c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90"/>
      <c r="EY21" s="188">
        <f>($DL$21*EY20)/$DL$20</f>
        <v>17.61601106250617</v>
      </c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90"/>
    </row>
    <row r="22" spans="1:167" s="20" customFormat="1" ht="14.25" customHeight="1">
      <c r="A22" s="197" t="s">
        <v>104</v>
      </c>
      <c r="B22" s="198"/>
      <c r="C22" s="198"/>
      <c r="D22" s="198"/>
      <c r="E22" s="199"/>
      <c r="F22" s="203" t="s">
        <v>103</v>
      </c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5"/>
      <c r="CF22" s="182" t="s">
        <v>102</v>
      </c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4"/>
      <c r="CY22" s="224">
        <f>(CY20*DL22)/DL20</f>
        <v>60681.88784436415</v>
      </c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6"/>
      <c r="DL22" s="224">
        <v>133497.1</v>
      </c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6"/>
      <c r="DY22" s="224">
        <f>($DL$22*DY20)/$DL$20</f>
        <v>131124.55814616955</v>
      </c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6"/>
      <c r="EL22" s="224">
        <f>($DL$22*EL20)/$DL$20</f>
        <v>128086.88822860266</v>
      </c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6"/>
      <c r="EY22" s="224">
        <f>($DL$22*EY20)/$DL$20</f>
        <v>124956.76888482958</v>
      </c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6"/>
    </row>
    <row r="23" spans="1:167" s="20" customFormat="1" ht="14.25" customHeight="1">
      <c r="A23" s="200"/>
      <c r="B23" s="201"/>
      <c r="C23" s="201"/>
      <c r="D23" s="201"/>
      <c r="E23" s="202"/>
      <c r="F23" s="206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8"/>
      <c r="CF23" s="185" t="s">
        <v>101</v>
      </c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7"/>
      <c r="CY23" s="182" t="s">
        <v>225</v>
      </c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4"/>
      <c r="DL23" s="182" t="s">
        <v>225</v>
      </c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4"/>
      <c r="DY23" s="182" t="s">
        <v>225</v>
      </c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4"/>
      <c r="EL23" s="182" t="s">
        <v>225</v>
      </c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4"/>
      <c r="EY23" s="182" t="s">
        <v>225</v>
      </c>
      <c r="EZ23" s="183"/>
      <c r="FA23" s="183"/>
      <c r="FB23" s="183"/>
      <c r="FC23" s="183"/>
      <c r="FD23" s="183"/>
      <c r="FE23" s="183"/>
      <c r="FF23" s="183"/>
      <c r="FG23" s="183"/>
      <c r="FH23" s="183"/>
      <c r="FI23" s="183"/>
      <c r="FJ23" s="183"/>
      <c r="FK23" s="184"/>
    </row>
    <row r="24" spans="1:167" s="20" customFormat="1" ht="45.75" customHeight="1">
      <c r="A24" s="191" t="s">
        <v>100</v>
      </c>
      <c r="B24" s="192"/>
      <c r="C24" s="192"/>
      <c r="D24" s="192"/>
      <c r="E24" s="193"/>
      <c r="F24" s="194" t="s">
        <v>99</v>
      </c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6"/>
      <c r="CF24" s="185" t="s">
        <v>98</v>
      </c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7"/>
      <c r="CY24" s="182" t="s">
        <v>225</v>
      </c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4"/>
      <c r="DL24" s="182" t="s">
        <v>225</v>
      </c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4"/>
      <c r="DY24" s="182" t="s">
        <v>225</v>
      </c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4"/>
      <c r="EL24" s="182" t="s">
        <v>225</v>
      </c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4"/>
      <c r="EY24" s="182" t="s">
        <v>225</v>
      </c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4"/>
    </row>
    <row r="25" spans="1:167" s="20" customFormat="1" ht="14.25" customHeight="1">
      <c r="A25" s="191" t="s">
        <v>97</v>
      </c>
      <c r="B25" s="192"/>
      <c r="C25" s="192"/>
      <c r="D25" s="192"/>
      <c r="E25" s="193"/>
      <c r="F25" s="194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6"/>
      <c r="CF25" s="182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4"/>
      <c r="CY25" s="182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4"/>
      <c r="DL25" s="182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4"/>
      <c r="DY25" s="182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4"/>
      <c r="EL25" s="182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4"/>
      <c r="EY25" s="182"/>
      <c r="EZ25" s="183"/>
      <c r="FA25" s="183"/>
      <c r="FB25" s="183"/>
      <c r="FC25" s="183"/>
      <c r="FD25" s="183"/>
      <c r="FE25" s="183"/>
      <c r="FF25" s="183"/>
      <c r="FG25" s="183"/>
      <c r="FH25" s="183"/>
      <c r="FI25" s="183"/>
      <c r="FJ25" s="183"/>
      <c r="FK25" s="184"/>
    </row>
    <row r="26" spans="1:167" s="20" customFormat="1" ht="14.25" customHeight="1">
      <c r="A26" s="191" t="s">
        <v>96</v>
      </c>
      <c r="B26" s="192"/>
      <c r="C26" s="192"/>
      <c r="D26" s="192"/>
      <c r="E26" s="193"/>
      <c r="F26" s="194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6"/>
      <c r="CF26" s="182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4"/>
      <c r="CY26" s="182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4"/>
      <c r="DL26" s="182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4"/>
      <c r="DY26" s="182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4"/>
      <c r="EL26" s="182"/>
      <c r="EM26" s="183"/>
      <c r="EN26" s="183"/>
      <c r="EO26" s="183"/>
      <c r="EP26" s="183"/>
      <c r="EQ26" s="183"/>
      <c r="ER26" s="183"/>
      <c r="ES26" s="183"/>
      <c r="ET26" s="183"/>
      <c r="EU26" s="183"/>
      <c r="EV26" s="183"/>
      <c r="EW26" s="183"/>
      <c r="EX26" s="184"/>
      <c r="EY26" s="182"/>
      <c r="EZ26" s="183"/>
      <c r="FA26" s="183"/>
      <c r="FB26" s="183"/>
      <c r="FC26" s="183"/>
      <c r="FD26" s="183"/>
      <c r="FE26" s="183"/>
      <c r="FF26" s="183"/>
      <c r="FG26" s="183"/>
      <c r="FH26" s="183"/>
      <c r="FI26" s="183"/>
      <c r="FJ26" s="183"/>
      <c r="FK26" s="184"/>
    </row>
    <row r="27" s="9" customFormat="1" ht="12"/>
    <row r="28" spans="6:154" s="7" customFormat="1" ht="11.25" customHeight="1">
      <c r="F28" s="7" t="s">
        <v>40</v>
      </c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78" t="s">
        <v>90</v>
      </c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8"/>
      <c r="EH28" s="178"/>
      <c r="EI28" s="178"/>
      <c r="EJ28" s="178"/>
      <c r="EK28" s="178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</row>
    <row r="29" spans="6:141" s="9" customFormat="1" ht="11.25" customHeight="1">
      <c r="F29" s="9" t="s">
        <v>41</v>
      </c>
      <c r="CT29" s="179" t="s">
        <v>42</v>
      </c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</row>
  </sheetData>
  <sheetProtection/>
  <mergeCells count="114">
    <mergeCell ref="CT28:EK28"/>
    <mergeCell ref="CT29:EK29"/>
    <mergeCell ref="F6:FF6"/>
    <mergeCell ref="F7:FF7"/>
    <mergeCell ref="CK8:CX8"/>
    <mergeCell ref="CF15:CX15"/>
    <mergeCell ref="CY15:DK15"/>
    <mergeCell ref="CF11:CX13"/>
    <mergeCell ref="CY11:DK13"/>
    <mergeCell ref="DY14:EK14"/>
    <mergeCell ref="A15:E15"/>
    <mergeCell ref="F15:CE15"/>
    <mergeCell ref="A14:E14"/>
    <mergeCell ref="A11:E13"/>
    <mergeCell ref="F11:CE13"/>
    <mergeCell ref="F14:CE14"/>
    <mergeCell ref="CF14:CX14"/>
    <mergeCell ref="CY14:DK14"/>
    <mergeCell ref="DL14:DX14"/>
    <mergeCell ref="DY20:EK20"/>
    <mergeCell ref="EL20:EX20"/>
    <mergeCell ref="EY20:FK20"/>
    <mergeCell ref="CY17:DK17"/>
    <mergeCell ref="DL17:DX17"/>
    <mergeCell ref="CY20:DK20"/>
    <mergeCell ref="DL20:DX20"/>
    <mergeCell ref="EL22:EX22"/>
    <mergeCell ref="EY22:FK22"/>
    <mergeCell ref="CF23:CX23"/>
    <mergeCell ref="CY23:DK23"/>
    <mergeCell ref="DL23:DX23"/>
    <mergeCell ref="EY23:FK23"/>
    <mergeCell ref="EY25:FK25"/>
    <mergeCell ref="DL25:DX25"/>
    <mergeCell ref="DY25:EK25"/>
    <mergeCell ref="F20:CE21"/>
    <mergeCell ref="F22:CE23"/>
    <mergeCell ref="CF22:CX22"/>
    <mergeCell ref="CY22:DK22"/>
    <mergeCell ref="CF21:CX21"/>
    <mergeCell ref="CY21:DK21"/>
    <mergeCell ref="CF20:CX20"/>
    <mergeCell ref="EL21:EX21"/>
    <mergeCell ref="DL21:DX21"/>
    <mergeCell ref="F26:CE26"/>
    <mergeCell ref="EL23:EX23"/>
    <mergeCell ref="CF25:CX25"/>
    <mergeCell ref="CY25:DK25"/>
    <mergeCell ref="EL25:EX25"/>
    <mergeCell ref="F24:CE24"/>
    <mergeCell ref="CY24:DK24"/>
    <mergeCell ref="DL24:DX24"/>
    <mergeCell ref="A26:E26"/>
    <mergeCell ref="DY21:EK21"/>
    <mergeCell ref="DL22:DX22"/>
    <mergeCell ref="DY22:EK22"/>
    <mergeCell ref="A20:E21"/>
    <mergeCell ref="A22:E23"/>
    <mergeCell ref="DY23:EK23"/>
    <mergeCell ref="A24:E24"/>
    <mergeCell ref="A25:E25"/>
    <mergeCell ref="F25:CE25"/>
    <mergeCell ref="A5:FK5"/>
    <mergeCell ref="DL26:DX26"/>
    <mergeCell ref="DY26:EK26"/>
    <mergeCell ref="EL26:EX26"/>
    <mergeCell ref="EY26:FK26"/>
    <mergeCell ref="CF26:CX26"/>
    <mergeCell ref="CY26:DK26"/>
    <mergeCell ref="DL11:FK11"/>
    <mergeCell ref="DL12:DX13"/>
    <mergeCell ref="DY12:FK12"/>
    <mergeCell ref="DL16:DX16"/>
    <mergeCell ref="DY16:EK16"/>
    <mergeCell ref="EL16:EX16"/>
    <mergeCell ref="DL15:DX15"/>
    <mergeCell ref="DY15:EK15"/>
    <mergeCell ref="EL15:EX15"/>
    <mergeCell ref="DY13:EK13"/>
    <mergeCell ref="EL13:EX13"/>
    <mergeCell ref="DY17:EK17"/>
    <mergeCell ref="EL17:EX17"/>
    <mergeCell ref="EL14:EX14"/>
    <mergeCell ref="EY13:FK13"/>
    <mergeCell ref="EY15:FK15"/>
    <mergeCell ref="EY16:FK16"/>
    <mergeCell ref="EY14:FK14"/>
    <mergeCell ref="EY17:FK17"/>
    <mergeCell ref="EL18:EX18"/>
    <mergeCell ref="A16:E17"/>
    <mergeCell ref="CF16:CX16"/>
    <mergeCell ref="A18:E18"/>
    <mergeCell ref="F18:CE18"/>
    <mergeCell ref="CF18:CX18"/>
    <mergeCell ref="CY18:DK18"/>
    <mergeCell ref="F16:CE17"/>
    <mergeCell ref="CF17:CX17"/>
    <mergeCell ref="CY16:DK16"/>
    <mergeCell ref="A19:E19"/>
    <mergeCell ref="F19:CE19"/>
    <mergeCell ref="CF19:CX19"/>
    <mergeCell ref="CY19:DK19"/>
    <mergeCell ref="DL19:DX19"/>
    <mergeCell ref="DY19:EK19"/>
    <mergeCell ref="DY24:EK24"/>
    <mergeCell ref="EL24:EX24"/>
    <mergeCell ref="EY24:FK24"/>
    <mergeCell ref="CF24:CX24"/>
    <mergeCell ref="EY21:FK21"/>
    <mergeCell ref="EY18:FK18"/>
    <mergeCell ref="EL19:EX19"/>
    <mergeCell ref="DL18:DX18"/>
    <mergeCell ref="EY19:FK19"/>
    <mergeCell ref="DY18:E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="115" zoomScaleNormal="130" zoomScaleSheetLayoutView="115" zoomScalePageLayoutView="0" workbookViewId="0" topLeftCell="A1">
      <selection activeCell="AS4" sqref="AS4"/>
    </sheetView>
  </sheetViews>
  <sheetFormatPr defaultColWidth="0.875" defaultRowHeight="12.75" customHeight="1"/>
  <cols>
    <col min="1" max="33" width="0.875" style="1" customWidth="1"/>
    <col min="34" max="34" width="1.25" style="1" customWidth="1"/>
    <col min="35" max="40" width="0.875" style="1" customWidth="1"/>
    <col min="41" max="41" width="0.37109375" style="1" customWidth="1"/>
    <col min="42" max="47" width="0.875" style="1" customWidth="1"/>
    <col min="48" max="48" width="0.37109375" style="1" customWidth="1"/>
    <col min="49" max="54" width="0.875" style="1" customWidth="1"/>
    <col min="55" max="55" width="0.37109375" style="1" customWidth="1"/>
    <col min="56" max="61" width="0.875" style="1" customWidth="1"/>
    <col min="62" max="62" width="1.75390625" style="1" customWidth="1"/>
    <col min="63" max="66" width="0.875" style="1" customWidth="1"/>
    <col min="67" max="67" width="0.37109375" style="1" customWidth="1"/>
    <col min="68" max="68" width="0.875" style="1" customWidth="1"/>
    <col min="69" max="69" width="0.37109375" style="1" customWidth="1"/>
    <col min="70" max="73" width="0.875" style="1" customWidth="1"/>
    <col min="74" max="74" width="0.37109375" style="1" customWidth="1"/>
    <col min="75" max="75" width="0.875" style="1" customWidth="1"/>
    <col min="76" max="76" width="0.2421875" style="1" customWidth="1"/>
    <col min="77" max="80" width="0.875" style="1" customWidth="1"/>
    <col min="81" max="81" width="0.37109375" style="1" customWidth="1"/>
    <col min="82" max="82" width="0.875" style="1" customWidth="1"/>
    <col min="83" max="83" width="0.2421875" style="1" customWidth="1"/>
    <col min="84" max="89" width="0.875" style="1" customWidth="1"/>
    <col min="90" max="90" width="2.125" style="1" customWidth="1"/>
    <col min="91" max="96" width="0.875" style="1" customWidth="1"/>
    <col min="97" max="97" width="0.37109375" style="1" customWidth="1"/>
    <col min="98" max="103" width="0.875" style="1" customWidth="1"/>
    <col min="104" max="104" width="0.2421875" style="1" customWidth="1"/>
    <col min="105" max="110" width="0.875" style="1" customWidth="1"/>
    <col min="111" max="111" width="0.37109375" style="1" customWidth="1"/>
    <col min="112" max="117" width="0.875" style="1" customWidth="1"/>
    <col min="118" max="118" width="1.75390625" style="1" customWidth="1"/>
    <col min="119" max="124" width="0.875" style="1" customWidth="1"/>
    <col min="125" max="125" width="0.2421875" style="1" customWidth="1"/>
    <col min="126" max="131" width="0.875" style="1" customWidth="1"/>
    <col min="132" max="132" width="0.37109375" style="1" customWidth="1"/>
    <col min="133" max="138" width="0.875" style="1" customWidth="1"/>
    <col min="139" max="139" width="0.2421875" style="1" customWidth="1"/>
    <col min="140" max="145" width="0.875" style="1" customWidth="1"/>
    <col min="146" max="146" width="1.875" style="1" customWidth="1"/>
    <col min="147" max="152" width="0.875" style="1" customWidth="1"/>
    <col min="153" max="153" width="2.375" style="1" customWidth="1"/>
    <col min="154" max="159" width="0.875" style="1" customWidth="1"/>
    <col min="160" max="160" width="1.625" style="1" customWidth="1"/>
    <col min="161" max="166" width="0.875" style="1" customWidth="1"/>
    <col min="167" max="167" width="2.00390625" style="1" customWidth="1"/>
    <col min="168" max="16384" width="0.875" style="1" customWidth="1"/>
  </cols>
  <sheetData>
    <row r="1" s="7" customFormat="1" ht="10.5" customHeight="1">
      <c r="FK1" s="8" t="s">
        <v>128</v>
      </c>
    </row>
    <row r="2" s="9" customFormat="1" ht="12"/>
    <row r="3" s="9" customFormat="1" ht="12"/>
    <row r="4" spans="2:163" s="7" customFormat="1" ht="1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8" t="s">
        <v>129</v>
      </c>
      <c r="CS4" s="239" t="s">
        <v>184</v>
      </c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</row>
    <row r="5" spans="97:163" ht="11.25" customHeight="1">
      <c r="CS5" s="181" t="s">
        <v>47</v>
      </c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</row>
    <row r="6" s="9" customFormat="1" ht="12.75" thickBot="1"/>
    <row r="7" spans="1:167" s="23" customFormat="1" ht="13.5" customHeight="1" thickBot="1">
      <c r="A7" s="240" t="s">
        <v>0</v>
      </c>
      <c r="B7" s="241"/>
      <c r="C7" s="241"/>
      <c r="D7" s="241"/>
      <c r="E7" s="242"/>
      <c r="F7" s="246" t="s">
        <v>130</v>
      </c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8"/>
      <c r="AB7" s="252" t="s">
        <v>131</v>
      </c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4"/>
      <c r="CF7" s="252" t="s">
        <v>132</v>
      </c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4"/>
    </row>
    <row r="8" spans="1:167" s="23" customFormat="1" ht="64.5" customHeight="1" thickBot="1">
      <c r="A8" s="243"/>
      <c r="B8" s="244"/>
      <c r="C8" s="244"/>
      <c r="D8" s="244"/>
      <c r="E8" s="245"/>
      <c r="F8" s="249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1"/>
      <c r="AB8" s="255" t="s">
        <v>133</v>
      </c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7"/>
      <c r="BD8" s="255" t="s">
        <v>134</v>
      </c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7"/>
      <c r="CF8" s="255" t="s">
        <v>135</v>
      </c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7"/>
      <c r="DH8" s="255" t="s">
        <v>136</v>
      </c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7"/>
      <c r="EJ8" s="255" t="s">
        <v>137</v>
      </c>
      <c r="EK8" s="256"/>
      <c r="EL8" s="256"/>
      <c r="EM8" s="256"/>
      <c r="EN8" s="256"/>
      <c r="EO8" s="256"/>
      <c r="EP8" s="256"/>
      <c r="EQ8" s="256"/>
      <c r="ER8" s="256"/>
      <c r="ES8" s="256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6"/>
      <c r="FF8" s="256"/>
      <c r="FG8" s="256"/>
      <c r="FH8" s="256"/>
      <c r="FI8" s="256"/>
      <c r="FJ8" s="256"/>
      <c r="FK8" s="257"/>
    </row>
    <row r="9" spans="1:167" s="4" customFormat="1" ht="13.5" customHeight="1">
      <c r="A9" s="243"/>
      <c r="B9" s="244"/>
      <c r="C9" s="244"/>
      <c r="D9" s="244"/>
      <c r="E9" s="245"/>
      <c r="F9" s="249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1"/>
      <c r="AB9" s="243" t="s">
        <v>138</v>
      </c>
      <c r="AC9" s="244"/>
      <c r="AD9" s="244"/>
      <c r="AE9" s="244"/>
      <c r="AF9" s="244"/>
      <c r="AG9" s="244"/>
      <c r="AH9" s="245"/>
      <c r="AI9" s="258" t="s">
        <v>139</v>
      </c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60"/>
      <c r="BD9" s="243" t="s">
        <v>138</v>
      </c>
      <c r="BE9" s="244"/>
      <c r="BF9" s="244"/>
      <c r="BG9" s="244"/>
      <c r="BH9" s="244"/>
      <c r="BI9" s="244"/>
      <c r="BJ9" s="245"/>
      <c r="BK9" s="258" t="s">
        <v>139</v>
      </c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60"/>
      <c r="CF9" s="243" t="s">
        <v>138</v>
      </c>
      <c r="CG9" s="244"/>
      <c r="CH9" s="244"/>
      <c r="CI9" s="244"/>
      <c r="CJ9" s="244"/>
      <c r="CK9" s="244"/>
      <c r="CL9" s="245"/>
      <c r="CM9" s="258" t="s">
        <v>139</v>
      </c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60"/>
      <c r="DH9" s="243" t="s">
        <v>138</v>
      </c>
      <c r="DI9" s="244"/>
      <c r="DJ9" s="244"/>
      <c r="DK9" s="244"/>
      <c r="DL9" s="244"/>
      <c r="DM9" s="244"/>
      <c r="DN9" s="245"/>
      <c r="DO9" s="261" t="s">
        <v>139</v>
      </c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2"/>
      <c r="EJ9" s="243" t="s">
        <v>138</v>
      </c>
      <c r="EK9" s="244"/>
      <c r="EL9" s="244"/>
      <c r="EM9" s="244"/>
      <c r="EN9" s="244"/>
      <c r="EO9" s="244"/>
      <c r="EP9" s="245"/>
      <c r="EQ9" s="258" t="s">
        <v>139</v>
      </c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60"/>
    </row>
    <row r="10" spans="1:167" s="4" customFormat="1" ht="24" customHeight="1" thickBot="1">
      <c r="A10" s="243"/>
      <c r="B10" s="244"/>
      <c r="C10" s="244"/>
      <c r="D10" s="244"/>
      <c r="E10" s="245"/>
      <c r="F10" s="249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1"/>
      <c r="AB10" s="243"/>
      <c r="AC10" s="244"/>
      <c r="AD10" s="244"/>
      <c r="AE10" s="244"/>
      <c r="AF10" s="244"/>
      <c r="AG10" s="244"/>
      <c r="AH10" s="245"/>
      <c r="AI10" s="263" t="s">
        <v>204</v>
      </c>
      <c r="AJ10" s="264"/>
      <c r="AK10" s="264"/>
      <c r="AL10" s="264"/>
      <c r="AM10" s="264"/>
      <c r="AN10" s="264"/>
      <c r="AO10" s="265"/>
      <c r="AP10" s="266" t="s">
        <v>188</v>
      </c>
      <c r="AQ10" s="264"/>
      <c r="AR10" s="264"/>
      <c r="AS10" s="264"/>
      <c r="AT10" s="264"/>
      <c r="AU10" s="264"/>
      <c r="AV10" s="265"/>
      <c r="AW10" s="266" t="s">
        <v>205</v>
      </c>
      <c r="AX10" s="264"/>
      <c r="AY10" s="264"/>
      <c r="AZ10" s="264"/>
      <c r="BA10" s="264"/>
      <c r="BB10" s="264"/>
      <c r="BC10" s="267"/>
      <c r="BD10" s="243"/>
      <c r="BE10" s="244"/>
      <c r="BF10" s="244"/>
      <c r="BG10" s="244"/>
      <c r="BH10" s="244"/>
      <c r="BI10" s="244"/>
      <c r="BJ10" s="245"/>
      <c r="BK10" s="263" t="s">
        <v>204</v>
      </c>
      <c r="BL10" s="264"/>
      <c r="BM10" s="264"/>
      <c r="BN10" s="264"/>
      <c r="BO10" s="264"/>
      <c r="BP10" s="264"/>
      <c r="BQ10" s="265"/>
      <c r="BR10" s="266" t="s">
        <v>188</v>
      </c>
      <c r="BS10" s="264"/>
      <c r="BT10" s="264"/>
      <c r="BU10" s="264"/>
      <c r="BV10" s="264"/>
      <c r="BW10" s="264"/>
      <c r="BX10" s="265"/>
      <c r="BY10" s="266" t="s">
        <v>205</v>
      </c>
      <c r="BZ10" s="264"/>
      <c r="CA10" s="264"/>
      <c r="CB10" s="264"/>
      <c r="CC10" s="264"/>
      <c r="CD10" s="264"/>
      <c r="CE10" s="267"/>
      <c r="CF10" s="243"/>
      <c r="CG10" s="244"/>
      <c r="CH10" s="244"/>
      <c r="CI10" s="244"/>
      <c r="CJ10" s="244"/>
      <c r="CK10" s="244"/>
      <c r="CL10" s="245"/>
      <c r="CM10" s="263" t="s">
        <v>204</v>
      </c>
      <c r="CN10" s="264"/>
      <c r="CO10" s="264"/>
      <c r="CP10" s="264"/>
      <c r="CQ10" s="264"/>
      <c r="CR10" s="264"/>
      <c r="CS10" s="265"/>
      <c r="CT10" s="266" t="s">
        <v>188</v>
      </c>
      <c r="CU10" s="264"/>
      <c r="CV10" s="264"/>
      <c r="CW10" s="264"/>
      <c r="CX10" s="264"/>
      <c r="CY10" s="264"/>
      <c r="CZ10" s="265"/>
      <c r="DA10" s="266" t="s">
        <v>205</v>
      </c>
      <c r="DB10" s="264"/>
      <c r="DC10" s="264"/>
      <c r="DD10" s="264"/>
      <c r="DE10" s="264"/>
      <c r="DF10" s="264"/>
      <c r="DG10" s="267"/>
      <c r="DH10" s="243"/>
      <c r="DI10" s="244"/>
      <c r="DJ10" s="244"/>
      <c r="DK10" s="244"/>
      <c r="DL10" s="244"/>
      <c r="DM10" s="244"/>
      <c r="DN10" s="245"/>
      <c r="DO10" s="263" t="s">
        <v>204</v>
      </c>
      <c r="DP10" s="264"/>
      <c r="DQ10" s="264"/>
      <c r="DR10" s="264"/>
      <c r="DS10" s="264"/>
      <c r="DT10" s="264"/>
      <c r="DU10" s="265"/>
      <c r="DV10" s="266" t="s">
        <v>188</v>
      </c>
      <c r="DW10" s="264"/>
      <c r="DX10" s="264"/>
      <c r="DY10" s="264"/>
      <c r="DZ10" s="264"/>
      <c r="EA10" s="264"/>
      <c r="EB10" s="265"/>
      <c r="EC10" s="266" t="s">
        <v>205</v>
      </c>
      <c r="ED10" s="264"/>
      <c r="EE10" s="264"/>
      <c r="EF10" s="264"/>
      <c r="EG10" s="264"/>
      <c r="EH10" s="264"/>
      <c r="EI10" s="267"/>
      <c r="EJ10" s="243"/>
      <c r="EK10" s="244"/>
      <c r="EL10" s="244"/>
      <c r="EM10" s="244"/>
      <c r="EN10" s="244"/>
      <c r="EO10" s="244"/>
      <c r="EP10" s="245"/>
      <c r="EQ10" s="263" t="s">
        <v>204</v>
      </c>
      <c r="ER10" s="264"/>
      <c r="ES10" s="264"/>
      <c r="ET10" s="264"/>
      <c r="EU10" s="264"/>
      <c r="EV10" s="264"/>
      <c r="EW10" s="265"/>
      <c r="EX10" s="266" t="s">
        <v>188</v>
      </c>
      <c r="EY10" s="264"/>
      <c r="EZ10" s="264"/>
      <c r="FA10" s="264"/>
      <c r="FB10" s="264"/>
      <c r="FC10" s="264"/>
      <c r="FD10" s="265"/>
      <c r="FE10" s="266" t="s">
        <v>205</v>
      </c>
      <c r="FF10" s="264"/>
      <c r="FG10" s="264"/>
      <c r="FH10" s="264"/>
      <c r="FI10" s="264"/>
      <c r="FJ10" s="264"/>
      <c r="FK10" s="267"/>
    </row>
    <row r="11" spans="1:167" s="23" customFormat="1" ht="11.25" customHeight="1" thickBot="1">
      <c r="A11" s="268">
        <v>1</v>
      </c>
      <c r="B11" s="269"/>
      <c r="C11" s="269"/>
      <c r="D11" s="269"/>
      <c r="E11" s="270"/>
      <c r="F11" s="268">
        <v>2</v>
      </c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70"/>
      <c r="AB11" s="271">
        <v>3</v>
      </c>
      <c r="AC11" s="272"/>
      <c r="AD11" s="272"/>
      <c r="AE11" s="272"/>
      <c r="AF11" s="272"/>
      <c r="AG11" s="272"/>
      <c r="AH11" s="273"/>
      <c r="AI11" s="274">
        <v>4</v>
      </c>
      <c r="AJ11" s="272"/>
      <c r="AK11" s="272"/>
      <c r="AL11" s="272"/>
      <c r="AM11" s="272"/>
      <c r="AN11" s="272"/>
      <c r="AO11" s="273"/>
      <c r="AP11" s="274">
        <v>5</v>
      </c>
      <c r="AQ11" s="272"/>
      <c r="AR11" s="272"/>
      <c r="AS11" s="272"/>
      <c r="AT11" s="272"/>
      <c r="AU11" s="272"/>
      <c r="AV11" s="273"/>
      <c r="AW11" s="274">
        <v>6</v>
      </c>
      <c r="AX11" s="272"/>
      <c r="AY11" s="272"/>
      <c r="AZ11" s="272"/>
      <c r="BA11" s="272"/>
      <c r="BB11" s="272"/>
      <c r="BC11" s="275"/>
      <c r="BD11" s="268">
        <v>7</v>
      </c>
      <c r="BE11" s="269"/>
      <c r="BF11" s="269"/>
      <c r="BG11" s="269"/>
      <c r="BH11" s="269"/>
      <c r="BI11" s="269"/>
      <c r="BJ11" s="276"/>
      <c r="BK11" s="277">
        <v>8</v>
      </c>
      <c r="BL11" s="269"/>
      <c r="BM11" s="269"/>
      <c r="BN11" s="269"/>
      <c r="BO11" s="269"/>
      <c r="BP11" s="269"/>
      <c r="BQ11" s="276"/>
      <c r="BR11" s="277">
        <v>9</v>
      </c>
      <c r="BS11" s="269"/>
      <c r="BT11" s="269"/>
      <c r="BU11" s="269"/>
      <c r="BV11" s="269"/>
      <c r="BW11" s="269"/>
      <c r="BX11" s="276"/>
      <c r="BY11" s="277">
        <v>10</v>
      </c>
      <c r="BZ11" s="269"/>
      <c r="CA11" s="269"/>
      <c r="CB11" s="269"/>
      <c r="CC11" s="269"/>
      <c r="CD11" s="269"/>
      <c r="CE11" s="270"/>
      <c r="CF11" s="271">
        <v>11</v>
      </c>
      <c r="CG11" s="272"/>
      <c r="CH11" s="272"/>
      <c r="CI11" s="272"/>
      <c r="CJ11" s="272"/>
      <c r="CK11" s="272"/>
      <c r="CL11" s="273"/>
      <c r="CM11" s="274">
        <v>12</v>
      </c>
      <c r="CN11" s="272"/>
      <c r="CO11" s="272"/>
      <c r="CP11" s="272"/>
      <c r="CQ11" s="272"/>
      <c r="CR11" s="272"/>
      <c r="CS11" s="273"/>
      <c r="CT11" s="274">
        <v>13</v>
      </c>
      <c r="CU11" s="272"/>
      <c r="CV11" s="272"/>
      <c r="CW11" s="272"/>
      <c r="CX11" s="272"/>
      <c r="CY11" s="272"/>
      <c r="CZ11" s="273"/>
      <c r="DA11" s="274">
        <v>14</v>
      </c>
      <c r="DB11" s="272"/>
      <c r="DC11" s="272"/>
      <c r="DD11" s="272"/>
      <c r="DE11" s="272"/>
      <c r="DF11" s="272"/>
      <c r="DG11" s="275"/>
      <c r="DH11" s="271">
        <v>15</v>
      </c>
      <c r="DI11" s="272"/>
      <c r="DJ11" s="272"/>
      <c r="DK11" s="272"/>
      <c r="DL11" s="272"/>
      <c r="DM11" s="272"/>
      <c r="DN11" s="273"/>
      <c r="DO11" s="274">
        <v>16</v>
      </c>
      <c r="DP11" s="272"/>
      <c r="DQ11" s="272"/>
      <c r="DR11" s="272"/>
      <c r="DS11" s="272"/>
      <c r="DT11" s="272"/>
      <c r="DU11" s="273"/>
      <c r="DV11" s="274">
        <v>17</v>
      </c>
      <c r="DW11" s="272"/>
      <c r="DX11" s="272"/>
      <c r="DY11" s="272"/>
      <c r="DZ11" s="272"/>
      <c r="EA11" s="272"/>
      <c r="EB11" s="273"/>
      <c r="EC11" s="274">
        <v>18</v>
      </c>
      <c r="ED11" s="272"/>
      <c r="EE11" s="272"/>
      <c r="EF11" s="272"/>
      <c r="EG11" s="272"/>
      <c r="EH11" s="272"/>
      <c r="EI11" s="275"/>
      <c r="EJ11" s="271">
        <v>19</v>
      </c>
      <c r="EK11" s="272"/>
      <c r="EL11" s="272"/>
      <c r="EM11" s="272"/>
      <c r="EN11" s="272"/>
      <c r="EO11" s="272"/>
      <c r="EP11" s="273"/>
      <c r="EQ11" s="274">
        <v>20</v>
      </c>
      <c r="ER11" s="272"/>
      <c r="ES11" s="272"/>
      <c r="ET11" s="272"/>
      <c r="EU11" s="272"/>
      <c r="EV11" s="272"/>
      <c r="EW11" s="273"/>
      <c r="EX11" s="274">
        <v>21</v>
      </c>
      <c r="EY11" s="272"/>
      <c r="EZ11" s="272"/>
      <c r="FA11" s="272"/>
      <c r="FB11" s="272"/>
      <c r="FC11" s="272"/>
      <c r="FD11" s="273"/>
      <c r="FE11" s="274">
        <v>22</v>
      </c>
      <c r="FF11" s="272"/>
      <c r="FG11" s="272"/>
      <c r="FH11" s="272"/>
      <c r="FI11" s="272"/>
      <c r="FJ11" s="272"/>
      <c r="FK11" s="275"/>
    </row>
    <row r="12" spans="1:167" s="4" customFormat="1" ht="21.75" customHeight="1">
      <c r="A12" s="278" t="s">
        <v>159</v>
      </c>
      <c r="B12" s="279"/>
      <c r="C12" s="279"/>
      <c r="D12" s="279"/>
      <c r="E12" s="280"/>
      <c r="F12" s="281" t="s">
        <v>226</v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3"/>
      <c r="AB12" s="284" t="s">
        <v>225</v>
      </c>
      <c r="AC12" s="285"/>
      <c r="AD12" s="285"/>
      <c r="AE12" s="285"/>
      <c r="AF12" s="285"/>
      <c r="AG12" s="285"/>
      <c r="AH12" s="285"/>
      <c r="AI12" s="285" t="s">
        <v>225</v>
      </c>
      <c r="AJ12" s="285"/>
      <c r="AK12" s="285"/>
      <c r="AL12" s="285"/>
      <c r="AM12" s="285"/>
      <c r="AN12" s="285"/>
      <c r="AO12" s="285"/>
      <c r="AP12" s="285" t="s">
        <v>225</v>
      </c>
      <c r="AQ12" s="285"/>
      <c r="AR12" s="285"/>
      <c r="AS12" s="285"/>
      <c r="AT12" s="285"/>
      <c r="AU12" s="285"/>
      <c r="AV12" s="285"/>
      <c r="AW12" s="285" t="s">
        <v>225</v>
      </c>
      <c r="AX12" s="285"/>
      <c r="AY12" s="285"/>
      <c r="AZ12" s="285"/>
      <c r="BA12" s="285"/>
      <c r="BB12" s="285"/>
      <c r="BC12" s="286"/>
      <c r="BD12" s="287">
        <v>0</v>
      </c>
      <c r="BE12" s="288"/>
      <c r="BF12" s="288"/>
      <c r="BG12" s="288"/>
      <c r="BH12" s="288"/>
      <c r="BI12" s="288"/>
      <c r="BJ12" s="289"/>
      <c r="BK12" s="290">
        <v>0</v>
      </c>
      <c r="BL12" s="288"/>
      <c r="BM12" s="288"/>
      <c r="BN12" s="288"/>
      <c r="BO12" s="288"/>
      <c r="BP12" s="288"/>
      <c r="BQ12" s="289"/>
      <c r="BR12" s="290">
        <v>0</v>
      </c>
      <c r="BS12" s="288"/>
      <c r="BT12" s="288"/>
      <c r="BU12" s="288"/>
      <c r="BV12" s="288"/>
      <c r="BW12" s="288"/>
      <c r="BX12" s="289"/>
      <c r="BY12" s="290">
        <v>0</v>
      </c>
      <c r="BZ12" s="288"/>
      <c r="CA12" s="288"/>
      <c r="CB12" s="288"/>
      <c r="CC12" s="288"/>
      <c r="CD12" s="288"/>
      <c r="CE12" s="288"/>
      <c r="CF12" s="284">
        <v>163.08</v>
      </c>
      <c r="CG12" s="285"/>
      <c r="CH12" s="285"/>
      <c r="CI12" s="285"/>
      <c r="CJ12" s="285"/>
      <c r="CK12" s="285"/>
      <c r="CL12" s="285"/>
      <c r="CM12" s="285">
        <v>162.07</v>
      </c>
      <c r="CN12" s="285"/>
      <c r="CO12" s="285"/>
      <c r="CP12" s="285"/>
      <c r="CQ12" s="285"/>
      <c r="CR12" s="285"/>
      <c r="CS12" s="285"/>
      <c r="CT12" s="285">
        <v>162.07</v>
      </c>
      <c r="CU12" s="285"/>
      <c r="CV12" s="285"/>
      <c r="CW12" s="285"/>
      <c r="CX12" s="285"/>
      <c r="CY12" s="285"/>
      <c r="CZ12" s="285"/>
      <c r="DA12" s="285">
        <v>162.07</v>
      </c>
      <c r="DB12" s="285"/>
      <c r="DC12" s="285"/>
      <c r="DD12" s="285"/>
      <c r="DE12" s="285"/>
      <c r="DF12" s="285"/>
      <c r="DG12" s="290"/>
      <c r="DH12" s="284" t="s">
        <v>228</v>
      </c>
      <c r="DI12" s="285"/>
      <c r="DJ12" s="285"/>
      <c r="DK12" s="285"/>
      <c r="DL12" s="285"/>
      <c r="DM12" s="285"/>
      <c r="DN12" s="285"/>
      <c r="DO12" s="285" t="s">
        <v>228</v>
      </c>
      <c r="DP12" s="285"/>
      <c r="DQ12" s="285"/>
      <c r="DR12" s="285"/>
      <c r="DS12" s="285"/>
      <c r="DT12" s="285"/>
      <c r="DU12" s="285"/>
      <c r="DV12" s="285" t="s">
        <v>228</v>
      </c>
      <c r="DW12" s="285"/>
      <c r="DX12" s="285"/>
      <c r="DY12" s="285"/>
      <c r="DZ12" s="285"/>
      <c r="EA12" s="285"/>
      <c r="EB12" s="285"/>
      <c r="EC12" s="285" t="s">
        <v>228</v>
      </c>
      <c r="ED12" s="285"/>
      <c r="EE12" s="285"/>
      <c r="EF12" s="285"/>
      <c r="EG12" s="285"/>
      <c r="EH12" s="285"/>
      <c r="EI12" s="290"/>
      <c r="EJ12" s="284" t="s">
        <v>228</v>
      </c>
      <c r="EK12" s="285"/>
      <c r="EL12" s="285"/>
      <c r="EM12" s="285"/>
      <c r="EN12" s="285"/>
      <c r="EO12" s="285"/>
      <c r="EP12" s="285"/>
      <c r="EQ12" s="285" t="s">
        <v>228</v>
      </c>
      <c r="ER12" s="285"/>
      <c r="ES12" s="285"/>
      <c r="ET12" s="285"/>
      <c r="EU12" s="285"/>
      <c r="EV12" s="285"/>
      <c r="EW12" s="285"/>
      <c r="EX12" s="285" t="s">
        <v>228</v>
      </c>
      <c r="EY12" s="285"/>
      <c r="EZ12" s="285"/>
      <c r="FA12" s="285"/>
      <c r="FB12" s="285"/>
      <c r="FC12" s="285"/>
      <c r="FD12" s="285"/>
      <c r="FE12" s="285" t="s">
        <v>228</v>
      </c>
      <c r="FF12" s="285"/>
      <c r="FG12" s="285"/>
      <c r="FH12" s="285"/>
      <c r="FI12" s="285"/>
      <c r="FJ12" s="285"/>
      <c r="FK12" s="286"/>
    </row>
    <row r="13" spans="1:167" s="4" customFormat="1" ht="24.75" customHeight="1">
      <c r="A13" s="291" t="s">
        <v>117</v>
      </c>
      <c r="B13" s="292"/>
      <c r="C13" s="292"/>
      <c r="D13" s="292"/>
      <c r="E13" s="293"/>
      <c r="F13" s="294" t="s">
        <v>94</v>
      </c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6"/>
      <c r="AB13" s="297" t="s">
        <v>225</v>
      </c>
      <c r="AC13" s="298"/>
      <c r="AD13" s="298"/>
      <c r="AE13" s="298"/>
      <c r="AF13" s="298"/>
      <c r="AG13" s="298"/>
      <c r="AH13" s="298"/>
      <c r="AI13" s="298" t="s">
        <v>225</v>
      </c>
      <c r="AJ13" s="298"/>
      <c r="AK13" s="298"/>
      <c r="AL13" s="298"/>
      <c r="AM13" s="298"/>
      <c r="AN13" s="298"/>
      <c r="AO13" s="298"/>
      <c r="AP13" s="298" t="s">
        <v>225</v>
      </c>
      <c r="AQ13" s="298"/>
      <c r="AR13" s="298"/>
      <c r="AS13" s="298"/>
      <c r="AT13" s="298"/>
      <c r="AU13" s="298"/>
      <c r="AV13" s="298"/>
      <c r="AW13" s="298" t="s">
        <v>225</v>
      </c>
      <c r="AX13" s="298"/>
      <c r="AY13" s="298"/>
      <c r="AZ13" s="298"/>
      <c r="BA13" s="298"/>
      <c r="BB13" s="298"/>
      <c r="BC13" s="299"/>
      <c r="BD13" s="300">
        <v>0</v>
      </c>
      <c r="BE13" s="301"/>
      <c r="BF13" s="301"/>
      <c r="BG13" s="301"/>
      <c r="BH13" s="301"/>
      <c r="BI13" s="301"/>
      <c r="BJ13" s="302"/>
      <c r="BK13" s="303">
        <v>0</v>
      </c>
      <c r="BL13" s="301"/>
      <c r="BM13" s="301"/>
      <c r="BN13" s="301"/>
      <c r="BO13" s="301"/>
      <c r="BP13" s="301"/>
      <c r="BQ13" s="302"/>
      <c r="BR13" s="303">
        <v>0</v>
      </c>
      <c r="BS13" s="301"/>
      <c r="BT13" s="301"/>
      <c r="BU13" s="301"/>
      <c r="BV13" s="301"/>
      <c r="BW13" s="301"/>
      <c r="BX13" s="302"/>
      <c r="BY13" s="303">
        <v>0</v>
      </c>
      <c r="BZ13" s="301"/>
      <c r="CA13" s="301"/>
      <c r="CB13" s="301"/>
      <c r="CC13" s="301"/>
      <c r="CD13" s="301"/>
      <c r="CE13" s="301"/>
      <c r="CF13" s="297">
        <v>169.73</v>
      </c>
      <c r="CG13" s="298"/>
      <c r="CH13" s="298"/>
      <c r="CI13" s="298"/>
      <c r="CJ13" s="298"/>
      <c r="CK13" s="298"/>
      <c r="CL13" s="298"/>
      <c r="CM13" s="298">
        <v>169.82</v>
      </c>
      <c r="CN13" s="298"/>
      <c r="CO13" s="298"/>
      <c r="CP13" s="298"/>
      <c r="CQ13" s="298"/>
      <c r="CR13" s="298"/>
      <c r="CS13" s="298"/>
      <c r="CT13" s="298">
        <v>169.82</v>
      </c>
      <c r="CU13" s="298"/>
      <c r="CV13" s="298"/>
      <c r="CW13" s="298"/>
      <c r="CX13" s="298"/>
      <c r="CY13" s="298"/>
      <c r="CZ13" s="298"/>
      <c r="DA13" s="298">
        <v>169.82</v>
      </c>
      <c r="DB13" s="298"/>
      <c r="DC13" s="298"/>
      <c r="DD13" s="298"/>
      <c r="DE13" s="298"/>
      <c r="DF13" s="298"/>
      <c r="DG13" s="303"/>
      <c r="DH13" s="297" t="s">
        <v>228</v>
      </c>
      <c r="DI13" s="298"/>
      <c r="DJ13" s="298"/>
      <c r="DK13" s="298"/>
      <c r="DL13" s="298"/>
      <c r="DM13" s="298"/>
      <c r="DN13" s="298"/>
      <c r="DO13" s="298" t="s">
        <v>228</v>
      </c>
      <c r="DP13" s="298"/>
      <c r="DQ13" s="298"/>
      <c r="DR13" s="298"/>
      <c r="DS13" s="298"/>
      <c r="DT13" s="298"/>
      <c r="DU13" s="298"/>
      <c r="DV13" s="298" t="s">
        <v>228</v>
      </c>
      <c r="DW13" s="298"/>
      <c r="DX13" s="298"/>
      <c r="DY13" s="298"/>
      <c r="DZ13" s="298"/>
      <c r="EA13" s="298"/>
      <c r="EB13" s="298"/>
      <c r="EC13" s="298" t="s">
        <v>228</v>
      </c>
      <c r="ED13" s="298"/>
      <c r="EE13" s="298"/>
      <c r="EF13" s="298"/>
      <c r="EG13" s="298"/>
      <c r="EH13" s="298"/>
      <c r="EI13" s="303"/>
      <c r="EJ13" s="297" t="s">
        <v>228</v>
      </c>
      <c r="EK13" s="298"/>
      <c r="EL13" s="298"/>
      <c r="EM13" s="298"/>
      <c r="EN13" s="298"/>
      <c r="EO13" s="298"/>
      <c r="EP13" s="298"/>
      <c r="EQ13" s="298" t="s">
        <v>228</v>
      </c>
      <c r="ER13" s="298"/>
      <c r="ES13" s="298"/>
      <c r="ET13" s="298"/>
      <c r="EU13" s="298"/>
      <c r="EV13" s="298"/>
      <c r="EW13" s="298"/>
      <c r="EX13" s="298" t="s">
        <v>228</v>
      </c>
      <c r="EY13" s="298"/>
      <c r="EZ13" s="298"/>
      <c r="FA13" s="298"/>
      <c r="FB13" s="298"/>
      <c r="FC13" s="298"/>
      <c r="FD13" s="298"/>
      <c r="FE13" s="298" t="s">
        <v>228</v>
      </c>
      <c r="FF13" s="298"/>
      <c r="FG13" s="298"/>
      <c r="FH13" s="298"/>
      <c r="FI13" s="298"/>
      <c r="FJ13" s="298"/>
      <c r="FK13" s="299"/>
    </row>
    <row r="14" spans="1:167" s="4" customFormat="1" ht="33.75" customHeight="1" thickBot="1">
      <c r="A14" s="304" t="s">
        <v>113</v>
      </c>
      <c r="B14" s="305"/>
      <c r="C14" s="305"/>
      <c r="D14" s="305"/>
      <c r="E14" s="306"/>
      <c r="F14" s="307" t="s">
        <v>227</v>
      </c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9"/>
      <c r="AB14" s="310">
        <f>168/77.43038</f>
        <v>2.1696910179182898</v>
      </c>
      <c r="AC14" s="311"/>
      <c r="AD14" s="311"/>
      <c r="AE14" s="311"/>
      <c r="AF14" s="311"/>
      <c r="AG14" s="311"/>
      <c r="AH14" s="311"/>
      <c r="AI14" s="311">
        <f>(168/77.43038)*((77.43038-0.4025-0.092)/77.43038)</f>
        <v>2.155834541837963</v>
      </c>
      <c r="AJ14" s="311"/>
      <c r="AK14" s="311"/>
      <c r="AL14" s="311"/>
      <c r="AM14" s="311"/>
      <c r="AN14" s="311"/>
      <c r="AO14" s="311"/>
      <c r="AP14" s="311">
        <f>(168/77.43038)*((77.43038-0.4025-0.092-0.36)/77.43038)</f>
        <v>2.1457469151667445</v>
      </c>
      <c r="AQ14" s="311"/>
      <c r="AR14" s="311"/>
      <c r="AS14" s="311"/>
      <c r="AT14" s="311"/>
      <c r="AU14" s="311"/>
      <c r="AV14" s="311"/>
      <c r="AW14" s="311">
        <f>(168/77.43038)*((77.43038-0.4025-0.092-0.36-0.42)/77.43038)</f>
        <v>2.1339780173836562</v>
      </c>
      <c r="AX14" s="311"/>
      <c r="AY14" s="311"/>
      <c r="AZ14" s="311"/>
      <c r="BA14" s="311"/>
      <c r="BB14" s="311"/>
      <c r="BC14" s="312"/>
      <c r="BD14" s="315" t="s">
        <v>228</v>
      </c>
      <c r="BE14" s="316"/>
      <c r="BF14" s="316"/>
      <c r="BG14" s="316"/>
      <c r="BH14" s="316"/>
      <c r="BI14" s="316"/>
      <c r="BJ14" s="317"/>
      <c r="BK14" s="316" t="s">
        <v>228</v>
      </c>
      <c r="BL14" s="316"/>
      <c r="BM14" s="316"/>
      <c r="BN14" s="316"/>
      <c r="BO14" s="316"/>
      <c r="BP14" s="316"/>
      <c r="BQ14" s="317"/>
      <c r="BR14" s="316" t="s">
        <v>228</v>
      </c>
      <c r="BS14" s="316"/>
      <c r="BT14" s="316"/>
      <c r="BU14" s="316"/>
      <c r="BV14" s="316"/>
      <c r="BW14" s="316"/>
      <c r="BX14" s="317"/>
      <c r="BY14" s="316" t="s">
        <v>228</v>
      </c>
      <c r="BZ14" s="316"/>
      <c r="CA14" s="316"/>
      <c r="CB14" s="316"/>
      <c r="CC14" s="316"/>
      <c r="CD14" s="316"/>
      <c r="CE14" s="316"/>
      <c r="CF14" s="318" t="s">
        <v>228</v>
      </c>
      <c r="CG14" s="319"/>
      <c r="CH14" s="319"/>
      <c r="CI14" s="319"/>
      <c r="CJ14" s="319"/>
      <c r="CK14" s="319"/>
      <c r="CL14" s="319"/>
      <c r="CM14" s="319" t="s">
        <v>228</v>
      </c>
      <c r="CN14" s="319"/>
      <c r="CO14" s="319"/>
      <c r="CP14" s="319"/>
      <c r="CQ14" s="319"/>
      <c r="CR14" s="319"/>
      <c r="CS14" s="319"/>
      <c r="CT14" s="319" t="s">
        <v>228</v>
      </c>
      <c r="CU14" s="319"/>
      <c r="CV14" s="319"/>
      <c r="CW14" s="319"/>
      <c r="CX14" s="319"/>
      <c r="CY14" s="319"/>
      <c r="CZ14" s="319"/>
      <c r="DA14" s="319" t="s">
        <v>228</v>
      </c>
      <c r="DB14" s="319"/>
      <c r="DC14" s="319"/>
      <c r="DD14" s="319"/>
      <c r="DE14" s="319"/>
      <c r="DF14" s="319"/>
      <c r="DG14" s="323"/>
      <c r="DH14" s="321">
        <f>EJ14/31344.41</f>
        <v>2.650341799383048</v>
      </c>
      <c r="DI14" s="313"/>
      <c r="DJ14" s="313"/>
      <c r="DK14" s="313"/>
      <c r="DL14" s="313"/>
      <c r="DM14" s="313"/>
      <c r="DN14" s="313"/>
      <c r="DO14" s="313">
        <f>EQ14/31344.41</f>
        <v>2.603239301680906</v>
      </c>
      <c r="DP14" s="313"/>
      <c r="DQ14" s="313"/>
      <c r="DR14" s="313"/>
      <c r="DS14" s="313"/>
      <c r="DT14" s="313"/>
      <c r="DU14" s="313"/>
      <c r="DV14" s="313">
        <f>EX14/31344.41</f>
        <v>2.542931897585566</v>
      </c>
      <c r="DW14" s="313"/>
      <c r="DX14" s="313"/>
      <c r="DY14" s="313"/>
      <c r="DZ14" s="313"/>
      <c r="EA14" s="313"/>
      <c r="EB14" s="313"/>
      <c r="EC14" s="313">
        <f>FE14/31344.41</f>
        <v>2.4807890784991646</v>
      </c>
      <c r="ED14" s="313"/>
      <c r="EE14" s="313"/>
      <c r="EF14" s="313"/>
      <c r="EG14" s="313"/>
      <c r="EH14" s="313"/>
      <c r="EI14" s="314"/>
      <c r="EJ14" s="321">
        <v>83073.4</v>
      </c>
      <c r="EK14" s="313"/>
      <c r="EL14" s="313"/>
      <c r="EM14" s="313"/>
      <c r="EN14" s="313"/>
      <c r="EO14" s="313"/>
      <c r="EP14" s="313"/>
      <c r="EQ14" s="313">
        <f>EJ14-1476.4</f>
        <v>81597</v>
      </c>
      <c r="ER14" s="313"/>
      <c r="ES14" s="313"/>
      <c r="ET14" s="313"/>
      <c r="EU14" s="313"/>
      <c r="EV14" s="313"/>
      <c r="EW14" s="313"/>
      <c r="EX14" s="313">
        <f>EQ14-1890.3</f>
        <v>79706.7</v>
      </c>
      <c r="EY14" s="313"/>
      <c r="EZ14" s="313"/>
      <c r="FA14" s="313"/>
      <c r="FB14" s="313"/>
      <c r="FC14" s="313"/>
      <c r="FD14" s="313"/>
      <c r="FE14" s="313">
        <f>EX14-1947.83</f>
        <v>77758.87</v>
      </c>
      <c r="FF14" s="313"/>
      <c r="FG14" s="313"/>
      <c r="FH14" s="313"/>
      <c r="FI14" s="313"/>
      <c r="FJ14" s="313"/>
      <c r="FK14" s="322"/>
    </row>
    <row r="16" spans="28:103" s="7" customFormat="1" ht="11.25" customHeight="1">
      <c r="AB16" s="7" t="s">
        <v>140</v>
      </c>
      <c r="BR16" s="178" t="s">
        <v>90</v>
      </c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</row>
    <row r="17" spans="28:167" s="9" customFormat="1" ht="11.25" customHeight="1">
      <c r="AB17" s="9" t="s">
        <v>41</v>
      </c>
      <c r="BR17" s="320" t="s">
        <v>42</v>
      </c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2"/>
    </row>
  </sheetData>
  <sheetProtection/>
  <mergeCells count="126">
    <mergeCell ref="BR16:CY16"/>
    <mergeCell ref="BR17:CY17"/>
    <mergeCell ref="EJ14:EP14"/>
    <mergeCell ref="EQ14:EW14"/>
    <mergeCell ref="EX14:FD14"/>
    <mergeCell ref="FE14:FK14"/>
    <mergeCell ref="CT14:CZ14"/>
    <mergeCell ref="DA14:DG14"/>
    <mergeCell ref="DH14:DN14"/>
    <mergeCell ref="DO14:DU14"/>
    <mergeCell ref="DV14:EB14"/>
    <mergeCell ref="EC14:EI14"/>
    <mergeCell ref="BD14:BJ14"/>
    <mergeCell ref="BK14:BQ14"/>
    <mergeCell ref="BR14:BX14"/>
    <mergeCell ref="BY14:CE14"/>
    <mergeCell ref="CF14:CL14"/>
    <mergeCell ref="CM14:CS14"/>
    <mergeCell ref="EJ13:EP13"/>
    <mergeCell ref="EQ13:EW13"/>
    <mergeCell ref="EX13:FD13"/>
    <mergeCell ref="FE13:FK13"/>
    <mergeCell ref="A14:E14"/>
    <mergeCell ref="F14:AA14"/>
    <mergeCell ref="AB14:AH14"/>
    <mergeCell ref="AI14:AO14"/>
    <mergeCell ref="AP14:AV14"/>
    <mergeCell ref="AW14:BC14"/>
    <mergeCell ref="CT13:CZ13"/>
    <mergeCell ref="DA13:DG13"/>
    <mergeCell ref="DH13:DN13"/>
    <mergeCell ref="DO13:DU13"/>
    <mergeCell ref="DV13:EB13"/>
    <mergeCell ref="EC13:EI13"/>
    <mergeCell ref="BD13:BJ13"/>
    <mergeCell ref="BK13:BQ13"/>
    <mergeCell ref="BR13:BX13"/>
    <mergeCell ref="BY13:CE13"/>
    <mergeCell ref="CF13:CL13"/>
    <mergeCell ref="CM13:CS13"/>
    <mergeCell ref="EJ12:EP12"/>
    <mergeCell ref="EQ12:EW12"/>
    <mergeCell ref="EX12:FD12"/>
    <mergeCell ref="FE12:FK12"/>
    <mergeCell ref="A13:E13"/>
    <mergeCell ref="F13:AA13"/>
    <mergeCell ref="AB13:AH13"/>
    <mergeCell ref="AI13:AO13"/>
    <mergeCell ref="AP13:AV13"/>
    <mergeCell ref="AW13:BC13"/>
    <mergeCell ref="CT12:CZ12"/>
    <mergeCell ref="DA12:DG12"/>
    <mergeCell ref="DH12:DN12"/>
    <mergeCell ref="DO12:DU12"/>
    <mergeCell ref="DV12:EB12"/>
    <mergeCell ref="EC12:EI12"/>
    <mergeCell ref="BD12:BJ12"/>
    <mergeCell ref="BK12:BQ12"/>
    <mergeCell ref="BR12:BX12"/>
    <mergeCell ref="BY12:CE12"/>
    <mergeCell ref="CF12:CL12"/>
    <mergeCell ref="CM12:CS12"/>
    <mergeCell ref="EJ11:EP11"/>
    <mergeCell ref="EQ11:EW11"/>
    <mergeCell ref="EX11:FD11"/>
    <mergeCell ref="FE11:FK11"/>
    <mergeCell ref="A12:E12"/>
    <mergeCell ref="F12:AA12"/>
    <mergeCell ref="AB12:AH12"/>
    <mergeCell ref="AI12:AO12"/>
    <mergeCell ref="AP12:AV12"/>
    <mergeCell ref="AW12:BC12"/>
    <mergeCell ref="CT11:CZ11"/>
    <mergeCell ref="DA11:DG11"/>
    <mergeCell ref="DH11:DN11"/>
    <mergeCell ref="DO11:DU11"/>
    <mergeCell ref="DV11:EB11"/>
    <mergeCell ref="EC11:EI11"/>
    <mergeCell ref="BD11:BJ11"/>
    <mergeCell ref="BK11:BQ11"/>
    <mergeCell ref="BR11:BX11"/>
    <mergeCell ref="BY11:CE11"/>
    <mergeCell ref="CF11:CL11"/>
    <mergeCell ref="CM11:CS11"/>
    <mergeCell ref="A11:E11"/>
    <mergeCell ref="F11:AA11"/>
    <mergeCell ref="AB11:AH11"/>
    <mergeCell ref="AI11:AO11"/>
    <mergeCell ref="AP11:AV11"/>
    <mergeCell ref="AW11:BC11"/>
    <mergeCell ref="DO10:DU10"/>
    <mergeCell ref="DV10:EB10"/>
    <mergeCell ref="EC10:EI10"/>
    <mergeCell ref="EQ10:EW10"/>
    <mergeCell ref="EX10:FD10"/>
    <mergeCell ref="FE10:FK10"/>
    <mergeCell ref="EQ9:FK9"/>
    <mergeCell ref="AI10:AO10"/>
    <mergeCell ref="AP10:AV10"/>
    <mergeCell ref="AW10:BC10"/>
    <mergeCell ref="BK10:BQ10"/>
    <mergeCell ref="BR10:BX10"/>
    <mergeCell ref="BY10:CE10"/>
    <mergeCell ref="CM10:CS10"/>
    <mergeCell ref="CT10:CZ10"/>
    <mergeCell ref="DA10:DG10"/>
    <mergeCell ref="EJ8:FK8"/>
    <mergeCell ref="AB9:AH10"/>
    <mergeCell ref="AI9:BC9"/>
    <mergeCell ref="BD9:BJ10"/>
    <mergeCell ref="BK9:CE9"/>
    <mergeCell ref="CF9:CL10"/>
    <mergeCell ref="CM9:DG9"/>
    <mergeCell ref="DH9:DN10"/>
    <mergeCell ref="DO9:EI9"/>
    <mergeCell ref="EJ9:EP10"/>
    <mergeCell ref="CS4:FG4"/>
    <mergeCell ref="CS5:FG5"/>
    <mergeCell ref="A7:E10"/>
    <mergeCell ref="F7:AA10"/>
    <mergeCell ref="AB7:CE7"/>
    <mergeCell ref="CF7:FK7"/>
    <mergeCell ref="AB8:BC8"/>
    <mergeCell ref="BD8:CE8"/>
    <mergeCell ref="CF8:DG8"/>
    <mergeCell ref="DH8:EI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O27"/>
  <sheetViews>
    <sheetView tabSelected="1" view="pageBreakPreview" zoomScaleSheetLayoutView="100" zoomScalePageLayoutView="0" workbookViewId="0" topLeftCell="A1">
      <selection activeCell="AJ11" sqref="AJ11:AW11"/>
    </sheetView>
  </sheetViews>
  <sheetFormatPr defaultColWidth="0.875" defaultRowHeight="12.75" customHeight="1"/>
  <cols>
    <col min="1" max="16384" width="0.875" style="1" customWidth="1"/>
  </cols>
  <sheetData>
    <row r="1" ht="3" customHeight="1"/>
    <row r="2" spans="1:119" s="26" customFormat="1" ht="14.25">
      <c r="A2" s="381" t="s">
        <v>165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1"/>
      <c r="CM2" s="381"/>
      <c r="CN2" s="381"/>
      <c r="CO2" s="381"/>
      <c r="CP2" s="381"/>
      <c r="CQ2" s="381"/>
      <c r="CR2" s="381"/>
      <c r="CS2" s="381"/>
      <c r="CT2" s="381"/>
      <c r="CU2" s="381"/>
      <c r="CV2" s="381"/>
      <c r="CW2" s="381"/>
      <c r="CX2" s="381"/>
      <c r="CY2" s="381"/>
      <c r="CZ2" s="381"/>
      <c r="DA2" s="381"/>
      <c r="DB2" s="381"/>
      <c r="DC2" s="381"/>
      <c r="DD2" s="381"/>
      <c r="DE2" s="381"/>
      <c r="DF2" s="381"/>
      <c r="DG2" s="381"/>
      <c r="DH2" s="381"/>
      <c r="DI2" s="381"/>
      <c r="DJ2" s="381"/>
      <c r="DK2" s="381"/>
      <c r="DL2" s="381"/>
      <c r="DM2" s="381"/>
      <c r="DN2" s="381"/>
      <c r="DO2" s="381"/>
    </row>
    <row r="3" spans="1:119" s="26" customFormat="1" ht="14.25">
      <c r="A3" s="382" t="s">
        <v>89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2"/>
      <c r="BJ3" s="382"/>
      <c r="BK3" s="382"/>
      <c r="BL3" s="382"/>
      <c r="BM3" s="382"/>
      <c r="BN3" s="382"/>
      <c r="BO3" s="382"/>
      <c r="BP3" s="382"/>
      <c r="BQ3" s="382"/>
      <c r="BR3" s="382"/>
      <c r="BS3" s="382"/>
      <c r="BT3" s="382"/>
      <c r="BU3" s="382"/>
      <c r="BV3" s="382"/>
      <c r="BW3" s="382"/>
      <c r="BX3" s="382"/>
      <c r="BY3" s="382"/>
      <c r="BZ3" s="382"/>
      <c r="CA3" s="382"/>
      <c r="CB3" s="382"/>
      <c r="CC3" s="382"/>
      <c r="CD3" s="382"/>
      <c r="CE3" s="382"/>
      <c r="CF3" s="382"/>
      <c r="CG3" s="382"/>
      <c r="CH3" s="382"/>
      <c r="CI3" s="382"/>
      <c r="CJ3" s="382"/>
      <c r="CK3" s="382"/>
      <c r="CL3" s="382"/>
      <c r="CM3" s="382"/>
      <c r="CN3" s="382"/>
      <c r="CO3" s="382"/>
      <c r="CP3" s="382"/>
      <c r="CQ3" s="382"/>
      <c r="CR3" s="382"/>
      <c r="CS3" s="382"/>
      <c r="CT3" s="382"/>
      <c r="CU3" s="382"/>
      <c r="CV3" s="382"/>
      <c r="CW3" s="382"/>
      <c r="CX3" s="382"/>
      <c r="CY3" s="382"/>
      <c r="CZ3" s="382"/>
      <c r="DA3" s="382"/>
      <c r="DB3" s="382"/>
      <c r="DC3" s="382"/>
      <c r="DD3" s="382"/>
      <c r="DE3" s="382"/>
      <c r="DF3" s="382"/>
      <c r="DG3" s="382"/>
      <c r="DH3" s="382"/>
      <c r="DI3" s="382"/>
      <c r="DJ3" s="382"/>
      <c r="DK3" s="382"/>
      <c r="DL3" s="382"/>
      <c r="DM3" s="382"/>
      <c r="DN3" s="382"/>
      <c r="DO3" s="382"/>
    </row>
    <row r="4" spans="1:119" s="20" customFormat="1" ht="11.25">
      <c r="A4" s="383" t="s">
        <v>164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  <c r="DA4" s="383"/>
      <c r="DB4" s="383"/>
      <c r="DC4" s="383"/>
      <c r="DD4" s="383"/>
      <c r="DE4" s="383"/>
      <c r="DF4" s="383"/>
      <c r="DG4" s="383"/>
      <c r="DH4" s="383"/>
      <c r="DI4" s="383"/>
      <c r="DJ4" s="383"/>
      <c r="DK4" s="383"/>
      <c r="DL4" s="383"/>
      <c r="DM4" s="383"/>
      <c r="DN4" s="383"/>
      <c r="DO4" s="383"/>
    </row>
    <row r="6" spans="37:83" s="25" customFormat="1" ht="15"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L6" s="26"/>
      <c r="BM6" s="27" t="s">
        <v>49</v>
      </c>
      <c r="BN6" s="384" t="s">
        <v>203</v>
      </c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26" t="s">
        <v>48</v>
      </c>
      <c r="CC6" s="26"/>
      <c r="CD6" s="26"/>
      <c r="CE6" s="26"/>
    </row>
    <row r="9" spans="1:119" s="7" customFormat="1" ht="28.5" customHeight="1">
      <c r="A9" s="337" t="s">
        <v>0</v>
      </c>
      <c r="B9" s="338"/>
      <c r="C9" s="338"/>
      <c r="D9" s="338"/>
      <c r="E9" s="339"/>
      <c r="F9" s="343" t="s">
        <v>163</v>
      </c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5"/>
      <c r="AJ9" s="362" t="s">
        <v>162</v>
      </c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5"/>
    </row>
    <row r="10" spans="1:119" s="9" customFormat="1" ht="13.5" customHeight="1">
      <c r="A10" s="340"/>
      <c r="B10" s="341"/>
      <c r="C10" s="341"/>
      <c r="D10" s="341"/>
      <c r="E10" s="342"/>
      <c r="F10" s="346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8"/>
      <c r="AJ10" s="364" t="s">
        <v>161</v>
      </c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5"/>
      <c r="BL10" s="369" t="s">
        <v>4</v>
      </c>
      <c r="BM10" s="370"/>
      <c r="BN10" s="370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1"/>
      <c r="BZ10" s="361" t="s">
        <v>160</v>
      </c>
      <c r="CA10" s="362"/>
      <c r="CB10" s="362"/>
      <c r="CC10" s="362"/>
      <c r="CD10" s="362"/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  <c r="CT10" s="362"/>
      <c r="CU10" s="362"/>
      <c r="CV10" s="362"/>
      <c r="CW10" s="362"/>
      <c r="CX10" s="362"/>
      <c r="CY10" s="362"/>
      <c r="CZ10" s="362"/>
      <c r="DA10" s="362"/>
      <c r="DB10" s="362"/>
      <c r="DC10" s="362"/>
      <c r="DD10" s="362"/>
      <c r="DE10" s="362"/>
      <c r="DF10" s="362"/>
      <c r="DG10" s="362"/>
      <c r="DH10" s="362"/>
      <c r="DI10" s="362"/>
      <c r="DJ10" s="362"/>
      <c r="DK10" s="362"/>
      <c r="DL10" s="362"/>
      <c r="DM10" s="362"/>
      <c r="DN10" s="362"/>
      <c r="DO10" s="363"/>
    </row>
    <row r="11" spans="1:119" s="9" customFormat="1" ht="36.75" customHeight="1">
      <c r="A11" s="340"/>
      <c r="B11" s="341"/>
      <c r="C11" s="341"/>
      <c r="D11" s="341"/>
      <c r="E11" s="342"/>
      <c r="F11" s="346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8"/>
      <c r="AJ11" s="358" t="s">
        <v>241</v>
      </c>
      <c r="AK11" s="359"/>
      <c r="AL11" s="359"/>
      <c r="AM11" s="359"/>
      <c r="AN11" s="359"/>
      <c r="AO11" s="359"/>
      <c r="AP11" s="359"/>
      <c r="AQ11" s="359"/>
      <c r="AR11" s="359"/>
      <c r="AS11" s="359"/>
      <c r="AT11" s="359"/>
      <c r="AU11" s="359"/>
      <c r="AV11" s="359"/>
      <c r="AW11" s="360"/>
      <c r="AX11" s="358" t="s">
        <v>242</v>
      </c>
      <c r="AY11" s="359"/>
      <c r="AZ11" s="359"/>
      <c r="BA11" s="359"/>
      <c r="BB11" s="359"/>
      <c r="BC11" s="359"/>
      <c r="BD11" s="359"/>
      <c r="BE11" s="359"/>
      <c r="BF11" s="359"/>
      <c r="BG11" s="359"/>
      <c r="BH11" s="359"/>
      <c r="BI11" s="359"/>
      <c r="BJ11" s="359"/>
      <c r="BK11" s="360"/>
      <c r="BL11" s="372"/>
      <c r="BM11" s="373"/>
      <c r="BN11" s="373"/>
      <c r="BO11" s="373"/>
      <c r="BP11" s="373"/>
      <c r="BQ11" s="373"/>
      <c r="BR11" s="373"/>
      <c r="BS11" s="373"/>
      <c r="BT11" s="373"/>
      <c r="BU11" s="373"/>
      <c r="BV11" s="373"/>
      <c r="BW11" s="373"/>
      <c r="BX11" s="373"/>
      <c r="BY11" s="374"/>
      <c r="BZ11" s="366" t="s">
        <v>204</v>
      </c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8"/>
      <c r="CN11" s="366" t="s">
        <v>188</v>
      </c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8"/>
      <c r="DB11" s="366" t="s">
        <v>205</v>
      </c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8"/>
    </row>
    <row r="12" spans="1:119" s="9" customFormat="1" ht="12">
      <c r="A12" s="352">
        <v>1</v>
      </c>
      <c r="B12" s="353"/>
      <c r="C12" s="353"/>
      <c r="D12" s="353"/>
      <c r="E12" s="354"/>
      <c r="F12" s="352">
        <v>2</v>
      </c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4"/>
      <c r="AJ12" s="352">
        <v>3</v>
      </c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4"/>
      <c r="AX12" s="352">
        <v>4</v>
      </c>
      <c r="AY12" s="353"/>
      <c r="AZ12" s="353"/>
      <c r="BA12" s="353"/>
      <c r="BB12" s="353"/>
      <c r="BC12" s="353"/>
      <c r="BD12" s="353"/>
      <c r="BE12" s="353"/>
      <c r="BF12" s="353"/>
      <c r="BG12" s="353"/>
      <c r="BH12" s="353"/>
      <c r="BI12" s="353"/>
      <c r="BJ12" s="353"/>
      <c r="BK12" s="354"/>
      <c r="BL12" s="352">
        <v>5</v>
      </c>
      <c r="BM12" s="353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4"/>
      <c r="BZ12" s="352">
        <v>6</v>
      </c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4"/>
      <c r="CN12" s="352">
        <v>7</v>
      </c>
      <c r="CO12" s="353"/>
      <c r="CP12" s="353"/>
      <c r="CQ12" s="353"/>
      <c r="CR12" s="353"/>
      <c r="CS12" s="353"/>
      <c r="CT12" s="353"/>
      <c r="CU12" s="353"/>
      <c r="CV12" s="353"/>
      <c r="CW12" s="353"/>
      <c r="CX12" s="353"/>
      <c r="CY12" s="353"/>
      <c r="CZ12" s="353"/>
      <c r="DA12" s="354"/>
      <c r="DB12" s="352">
        <v>8</v>
      </c>
      <c r="DC12" s="353"/>
      <c r="DD12" s="353"/>
      <c r="DE12" s="353"/>
      <c r="DF12" s="353"/>
      <c r="DG12" s="353"/>
      <c r="DH12" s="353"/>
      <c r="DI12" s="353"/>
      <c r="DJ12" s="353"/>
      <c r="DK12" s="353"/>
      <c r="DL12" s="353"/>
      <c r="DM12" s="353"/>
      <c r="DN12" s="353"/>
      <c r="DO12" s="354"/>
    </row>
    <row r="13" spans="1:119" s="7" customFormat="1" ht="14.25" customHeight="1">
      <c r="A13" s="375" t="s">
        <v>159</v>
      </c>
      <c r="B13" s="376"/>
      <c r="C13" s="376"/>
      <c r="D13" s="376"/>
      <c r="E13" s="377"/>
      <c r="F13" s="378" t="s">
        <v>158</v>
      </c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80"/>
      <c r="AJ13" s="355">
        <f>AJ14+AJ15+AJ16+AJ17</f>
        <v>22776.510879023732</v>
      </c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7"/>
      <c r="AX13" s="355">
        <f>AX14+AX15+AX16+AX17</f>
        <v>19831.479567349154</v>
      </c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7"/>
      <c r="BL13" s="355">
        <f>BL14+BL15+BL16+BL17</f>
        <v>42607.99044637288</v>
      </c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7"/>
      <c r="BZ13" s="355">
        <f>BZ14+BZ15+BZ16+BZ17</f>
        <v>10989.82586440678</v>
      </c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7"/>
      <c r="CN13" s="355">
        <f>CN14+CN15+CN16+CN17</f>
        <v>21683.9805960678</v>
      </c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7"/>
      <c r="DB13" s="355">
        <f>DB14+DB15+DB16+DB17</f>
        <v>9934.183985898308</v>
      </c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356"/>
      <c r="DN13" s="356"/>
      <c r="DO13" s="357"/>
    </row>
    <row r="14" spans="1:119" s="9" customFormat="1" ht="14.25" customHeight="1">
      <c r="A14" s="325" t="s">
        <v>157</v>
      </c>
      <c r="B14" s="326"/>
      <c r="C14" s="326"/>
      <c r="D14" s="326"/>
      <c r="E14" s="327"/>
      <c r="F14" s="328" t="s">
        <v>156</v>
      </c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30"/>
      <c r="AJ14" s="331">
        <f>'Ф2-программа'!FL63</f>
        <v>22776.510879023732</v>
      </c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3"/>
      <c r="AX14" s="331">
        <f>'Ф2-программа'!FO63</f>
        <v>4306.2300000000005</v>
      </c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3"/>
      <c r="BL14" s="331">
        <f>AJ14+AX14</f>
        <v>27082.74087902373</v>
      </c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3"/>
      <c r="BZ14" s="331">
        <f>'Ф2-программа'!FL61</f>
        <v>1435.41</v>
      </c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3"/>
      <c r="CN14" s="331">
        <f>'Ф2-программа'!FM61</f>
        <v>17517.962935050848</v>
      </c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3"/>
      <c r="DB14" s="331">
        <f>'Ф2-программа'!FN61</f>
        <v>8129.367943972883</v>
      </c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3"/>
    </row>
    <row r="15" spans="1:119" s="9" customFormat="1" ht="25.5" customHeight="1">
      <c r="A15" s="349" t="s">
        <v>155</v>
      </c>
      <c r="B15" s="350"/>
      <c r="C15" s="350"/>
      <c r="D15" s="350"/>
      <c r="E15" s="351"/>
      <c r="F15" s="328" t="s">
        <v>154</v>
      </c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30"/>
      <c r="AJ15" s="331">
        <f>'Ф2-программа'!FR63</f>
        <v>0</v>
      </c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3"/>
      <c r="AX15" s="331">
        <f>'Ф2-программа'!FU63</f>
        <v>15525.249567349152</v>
      </c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3"/>
      <c r="BL15" s="331">
        <f>AJ15+AX15</f>
        <v>15525.249567349152</v>
      </c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3"/>
      <c r="BZ15" s="331">
        <f>'Ф2-программа'!FR61</f>
        <v>9554.41586440678</v>
      </c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3"/>
      <c r="CN15" s="331">
        <f>'Ф2-программа'!FS61</f>
        <v>4166.017661016949</v>
      </c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3"/>
      <c r="DB15" s="331">
        <f>'Ф2-программа'!FT61</f>
        <v>1804.8160419254239</v>
      </c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3"/>
    </row>
    <row r="16" spans="1:119" s="9" customFormat="1" ht="27" customHeight="1">
      <c r="A16" s="349" t="s">
        <v>153</v>
      </c>
      <c r="B16" s="350"/>
      <c r="C16" s="350"/>
      <c r="D16" s="350"/>
      <c r="E16" s="351"/>
      <c r="F16" s="328" t="s">
        <v>152</v>
      </c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30"/>
      <c r="AJ16" s="331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3"/>
      <c r="AX16" s="331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3"/>
      <c r="BL16" s="331">
        <f>AJ16+AX16</f>
        <v>0</v>
      </c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3"/>
      <c r="BZ16" s="331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3"/>
      <c r="CN16" s="331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3"/>
      <c r="DB16" s="331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3"/>
    </row>
    <row r="17" spans="1:119" s="9" customFormat="1" ht="38.25" customHeight="1">
      <c r="A17" s="334" t="s">
        <v>151</v>
      </c>
      <c r="B17" s="335"/>
      <c r="C17" s="335"/>
      <c r="D17" s="335"/>
      <c r="E17" s="336"/>
      <c r="F17" s="328" t="s">
        <v>150</v>
      </c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30"/>
      <c r="AJ17" s="331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3"/>
      <c r="AX17" s="331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3"/>
      <c r="BL17" s="331">
        <f>AJ17+AX17</f>
        <v>0</v>
      </c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3"/>
      <c r="BZ17" s="331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3"/>
      <c r="CN17" s="331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3"/>
      <c r="DB17" s="331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3"/>
    </row>
    <row r="18" spans="1:119" s="7" customFormat="1" ht="14.25" customHeight="1">
      <c r="A18" s="375" t="s">
        <v>117</v>
      </c>
      <c r="B18" s="376"/>
      <c r="C18" s="376"/>
      <c r="D18" s="376"/>
      <c r="E18" s="377"/>
      <c r="F18" s="378" t="s">
        <v>149</v>
      </c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80"/>
      <c r="AJ18" s="355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7"/>
      <c r="AX18" s="355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7"/>
      <c r="BL18" s="355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7"/>
      <c r="BZ18" s="355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7"/>
      <c r="CN18" s="355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7"/>
      <c r="DB18" s="355"/>
      <c r="DC18" s="356"/>
      <c r="DD18" s="356"/>
      <c r="DE18" s="356"/>
      <c r="DF18" s="356"/>
      <c r="DG18" s="356"/>
      <c r="DH18" s="356"/>
      <c r="DI18" s="356"/>
      <c r="DJ18" s="356"/>
      <c r="DK18" s="356"/>
      <c r="DL18" s="356"/>
      <c r="DM18" s="356"/>
      <c r="DN18" s="356"/>
      <c r="DO18" s="357"/>
    </row>
    <row r="19" spans="1:119" s="9" customFormat="1" ht="14.25" customHeight="1">
      <c r="A19" s="325" t="s">
        <v>148</v>
      </c>
      <c r="B19" s="326"/>
      <c r="C19" s="326"/>
      <c r="D19" s="326"/>
      <c r="E19" s="327"/>
      <c r="F19" s="328" t="s">
        <v>147</v>
      </c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30"/>
      <c r="AJ19" s="331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3"/>
      <c r="AX19" s="331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3"/>
      <c r="BL19" s="331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3"/>
      <c r="BZ19" s="331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3"/>
      <c r="CN19" s="331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3"/>
      <c r="DB19" s="331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3"/>
    </row>
    <row r="20" spans="1:119" s="9" customFormat="1" ht="14.25" customHeight="1">
      <c r="A20" s="349" t="s">
        <v>146</v>
      </c>
      <c r="B20" s="350"/>
      <c r="C20" s="350"/>
      <c r="D20" s="350"/>
      <c r="E20" s="351"/>
      <c r="F20" s="328" t="s">
        <v>145</v>
      </c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30"/>
      <c r="AJ20" s="331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3"/>
      <c r="AX20" s="331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3"/>
      <c r="BL20" s="331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3"/>
      <c r="BZ20" s="331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3"/>
      <c r="CN20" s="331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3"/>
      <c r="DB20" s="331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3"/>
    </row>
    <row r="21" spans="1:119" s="9" customFormat="1" ht="14.25" customHeight="1">
      <c r="A21" s="334" t="s">
        <v>144</v>
      </c>
      <c r="B21" s="335"/>
      <c r="C21" s="335"/>
      <c r="D21" s="335"/>
      <c r="E21" s="336"/>
      <c r="F21" s="328" t="s">
        <v>143</v>
      </c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30"/>
      <c r="AJ21" s="331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3"/>
      <c r="AX21" s="331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3"/>
      <c r="BL21" s="331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3"/>
      <c r="BZ21" s="331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3"/>
      <c r="CN21" s="331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3"/>
      <c r="DB21" s="331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3"/>
    </row>
    <row r="22" spans="1:119" s="7" customFormat="1" ht="14.25" customHeight="1">
      <c r="A22" s="375" t="s">
        <v>113</v>
      </c>
      <c r="B22" s="376"/>
      <c r="C22" s="376"/>
      <c r="D22" s="376"/>
      <c r="E22" s="377"/>
      <c r="F22" s="378" t="s">
        <v>142</v>
      </c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80"/>
      <c r="AJ22" s="355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7"/>
      <c r="AX22" s="355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7"/>
      <c r="BL22" s="355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7"/>
      <c r="BZ22" s="355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7"/>
      <c r="CN22" s="355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7"/>
      <c r="DB22" s="355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7"/>
    </row>
    <row r="23" spans="1:119" s="7" customFormat="1" ht="26.25" customHeight="1">
      <c r="A23" s="375" t="s">
        <v>110</v>
      </c>
      <c r="B23" s="376"/>
      <c r="C23" s="376"/>
      <c r="D23" s="376"/>
      <c r="E23" s="377"/>
      <c r="F23" s="378" t="s">
        <v>141</v>
      </c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80"/>
      <c r="AJ23" s="355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7"/>
      <c r="AX23" s="355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7"/>
      <c r="BL23" s="355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7"/>
      <c r="BZ23" s="355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7"/>
      <c r="CN23" s="355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7"/>
      <c r="DB23" s="355"/>
      <c r="DC23" s="356"/>
      <c r="DD23" s="356"/>
      <c r="DE23" s="356"/>
      <c r="DF23" s="356"/>
      <c r="DG23" s="356"/>
      <c r="DH23" s="356"/>
      <c r="DI23" s="356"/>
      <c r="DJ23" s="356"/>
      <c r="DK23" s="356"/>
      <c r="DL23" s="356"/>
      <c r="DM23" s="356"/>
      <c r="DN23" s="356"/>
      <c r="DO23" s="357"/>
    </row>
    <row r="24" spans="1:119" s="7" customFormat="1" ht="14.25" customHeight="1">
      <c r="A24" s="375"/>
      <c r="B24" s="376"/>
      <c r="C24" s="376"/>
      <c r="D24" s="376"/>
      <c r="E24" s="377"/>
      <c r="F24" s="378" t="s">
        <v>39</v>
      </c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80"/>
      <c r="AJ24" s="355">
        <f>AJ13+AJ18+AJ22+AJ23</f>
        <v>22776.510879023732</v>
      </c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7"/>
      <c r="AX24" s="355">
        <f>AX13+AX18+AX22+AX23</f>
        <v>19831.479567349154</v>
      </c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7"/>
      <c r="BL24" s="355">
        <f>BL13+BL18+BL22+BL23</f>
        <v>42607.99044637288</v>
      </c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7"/>
      <c r="BZ24" s="355">
        <f>BZ13+BZ18+BZ22+BZ23</f>
        <v>10989.82586440678</v>
      </c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7"/>
      <c r="CN24" s="355">
        <f>CN13+CN18+CN22+CN23</f>
        <v>21683.9805960678</v>
      </c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7"/>
      <c r="DB24" s="355">
        <f>DB13+DB18+DB22+DB23</f>
        <v>9934.183985898308</v>
      </c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  <c r="DO24" s="357"/>
    </row>
    <row r="26" spans="6:109" s="2" customFormat="1" ht="12.75">
      <c r="F26" s="2" t="s">
        <v>140</v>
      </c>
      <c r="BA26" s="19"/>
      <c r="BB26" s="19"/>
      <c r="BC26" s="19"/>
      <c r="BD26" s="19"/>
      <c r="BE26" s="19"/>
      <c r="BF26" s="19"/>
      <c r="BG26" s="19"/>
      <c r="BH26" s="449" t="s">
        <v>90</v>
      </c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49"/>
      <c r="CI26" s="449"/>
      <c r="CJ26" s="449"/>
      <c r="CK26" s="449"/>
      <c r="CL26" s="449"/>
      <c r="CM26" s="449"/>
      <c r="CN26" s="449"/>
      <c r="CO26" s="449"/>
      <c r="CP26" s="449"/>
      <c r="CQ26" s="449"/>
      <c r="CR26" s="449"/>
      <c r="CS26" s="449"/>
      <c r="CT26" s="449"/>
      <c r="CU26" s="449"/>
      <c r="CV26" s="449"/>
      <c r="CW26" s="449"/>
      <c r="CX26" s="449"/>
      <c r="CY26" s="449"/>
      <c r="CZ26" s="19"/>
      <c r="DA26" s="19"/>
      <c r="DB26" s="19"/>
      <c r="DC26" s="19"/>
      <c r="DD26" s="19"/>
      <c r="DE26" s="19"/>
    </row>
    <row r="27" spans="6:103" ht="12.75" customHeight="1">
      <c r="F27" s="1" t="s">
        <v>41</v>
      </c>
      <c r="BH27" s="324" t="s">
        <v>42</v>
      </c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4"/>
      <c r="CK27" s="324"/>
      <c r="CL27" s="324"/>
      <c r="CM27" s="324"/>
      <c r="CN27" s="324"/>
      <c r="CO27" s="324"/>
      <c r="CP27" s="324"/>
      <c r="CQ27" s="324"/>
      <c r="CR27" s="324"/>
      <c r="CS27" s="324"/>
      <c r="CT27" s="324"/>
      <c r="CU27" s="324"/>
      <c r="CV27" s="324"/>
      <c r="CW27" s="324"/>
      <c r="CX27" s="324"/>
      <c r="CY27" s="324"/>
    </row>
  </sheetData>
  <sheetProtection/>
  <mergeCells count="121">
    <mergeCell ref="CN17:DA17"/>
    <mergeCell ref="DB17:DO17"/>
    <mergeCell ref="BZ18:CM18"/>
    <mergeCell ref="AX17:BK17"/>
    <mergeCell ref="BL17:BY17"/>
    <mergeCell ref="AX18:BK18"/>
    <mergeCell ref="BL18:BY18"/>
    <mergeCell ref="BZ17:CM17"/>
    <mergeCell ref="AX16:BK16"/>
    <mergeCell ref="BL23:BY23"/>
    <mergeCell ref="F23:AI23"/>
    <mergeCell ref="AJ23:AW23"/>
    <mergeCell ref="AX23:BK23"/>
    <mergeCell ref="F22:AI22"/>
    <mergeCell ref="AJ22:AW22"/>
    <mergeCell ref="AX22:BK22"/>
    <mergeCell ref="BL16:BY16"/>
    <mergeCell ref="F17:AI17"/>
    <mergeCell ref="A18:E18"/>
    <mergeCell ref="F18:AI18"/>
    <mergeCell ref="BZ23:CM23"/>
    <mergeCell ref="A23:E23"/>
    <mergeCell ref="BZ22:CM22"/>
    <mergeCell ref="A22:E22"/>
    <mergeCell ref="BL22:BY22"/>
    <mergeCell ref="AJ18:AW18"/>
    <mergeCell ref="AJ20:AW20"/>
    <mergeCell ref="AX20:BK20"/>
    <mergeCell ref="DB22:DO22"/>
    <mergeCell ref="A24:E24"/>
    <mergeCell ref="F24:AI24"/>
    <mergeCell ref="AJ24:AW24"/>
    <mergeCell ref="AX24:BK24"/>
    <mergeCell ref="BL24:BY24"/>
    <mergeCell ref="BZ24:CM24"/>
    <mergeCell ref="AJ9:DO9"/>
    <mergeCell ref="CN24:DA24"/>
    <mergeCell ref="DB24:DO24"/>
    <mergeCell ref="CN15:DA15"/>
    <mergeCell ref="DB15:DO15"/>
    <mergeCell ref="CN18:DA18"/>
    <mergeCell ref="DB18:DO18"/>
    <mergeCell ref="CN23:DA23"/>
    <mergeCell ref="DB23:DO23"/>
    <mergeCell ref="CN22:DA22"/>
    <mergeCell ref="BZ15:CM15"/>
    <mergeCell ref="CN16:DA16"/>
    <mergeCell ref="AJ15:AW15"/>
    <mergeCell ref="AX15:BK15"/>
    <mergeCell ref="A2:DO2"/>
    <mergeCell ref="A3:DO3"/>
    <mergeCell ref="A4:DO4"/>
    <mergeCell ref="BN6:CA6"/>
    <mergeCell ref="DB14:DO14"/>
    <mergeCell ref="BL14:BY14"/>
    <mergeCell ref="DB16:DO16"/>
    <mergeCell ref="DB13:DO13"/>
    <mergeCell ref="A13:E13"/>
    <mergeCell ref="F13:AI13"/>
    <mergeCell ref="AJ13:AW13"/>
    <mergeCell ref="AX13:BK13"/>
    <mergeCell ref="BL13:BY13"/>
    <mergeCell ref="BZ13:CM13"/>
    <mergeCell ref="BZ16:CM16"/>
    <mergeCell ref="BL15:BY15"/>
    <mergeCell ref="CN12:DA12"/>
    <mergeCell ref="DB12:DO12"/>
    <mergeCell ref="AJ12:AW12"/>
    <mergeCell ref="AX12:BK12"/>
    <mergeCell ref="BL12:BY12"/>
    <mergeCell ref="BZ12:CM12"/>
    <mergeCell ref="AJ11:AW11"/>
    <mergeCell ref="BZ10:DO10"/>
    <mergeCell ref="AJ10:BK10"/>
    <mergeCell ref="BZ11:CM11"/>
    <mergeCell ref="CN11:DA11"/>
    <mergeCell ref="DB11:DO11"/>
    <mergeCell ref="AX11:BK11"/>
    <mergeCell ref="BL10:BY11"/>
    <mergeCell ref="CN13:DA13"/>
    <mergeCell ref="A14:E14"/>
    <mergeCell ref="F14:AI14"/>
    <mergeCell ref="AJ14:AW14"/>
    <mergeCell ref="AX14:BK14"/>
    <mergeCell ref="CN14:DA14"/>
    <mergeCell ref="BZ14:CM14"/>
    <mergeCell ref="F15:AI15"/>
    <mergeCell ref="F16:AI16"/>
    <mergeCell ref="AJ17:AW17"/>
    <mergeCell ref="AJ16:AW16"/>
    <mergeCell ref="A12:E12"/>
    <mergeCell ref="F12:AI12"/>
    <mergeCell ref="F21:AI21"/>
    <mergeCell ref="AJ21:AW21"/>
    <mergeCell ref="AX21:BK21"/>
    <mergeCell ref="A9:E11"/>
    <mergeCell ref="F9:AI11"/>
    <mergeCell ref="A20:E20"/>
    <mergeCell ref="F20:AI20"/>
    <mergeCell ref="A17:E17"/>
    <mergeCell ref="A16:E16"/>
    <mergeCell ref="A15:E15"/>
    <mergeCell ref="BL20:BY20"/>
    <mergeCell ref="DB19:DO19"/>
    <mergeCell ref="BL21:BY21"/>
    <mergeCell ref="BZ21:CM21"/>
    <mergeCell ref="CN21:DA21"/>
    <mergeCell ref="DB21:DO21"/>
    <mergeCell ref="BZ20:CM20"/>
    <mergeCell ref="CN20:DA20"/>
    <mergeCell ref="DB20:DO20"/>
    <mergeCell ref="BH26:CY26"/>
    <mergeCell ref="BH27:CY27"/>
    <mergeCell ref="A19:E19"/>
    <mergeCell ref="F19:AI19"/>
    <mergeCell ref="AJ19:AW19"/>
    <mergeCell ref="AX19:BK19"/>
    <mergeCell ref="BL19:BY19"/>
    <mergeCell ref="BZ19:CM19"/>
    <mergeCell ref="CN19:DA19"/>
    <mergeCell ref="A21:E21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O51"/>
  <sheetViews>
    <sheetView view="pageBreakPreview" zoomScale="120" zoomScaleSheetLayoutView="120" zoomScalePageLayoutView="0" workbookViewId="0" topLeftCell="A1">
      <selection activeCell="BO16" sqref="BO16:BW16"/>
    </sheetView>
  </sheetViews>
  <sheetFormatPr defaultColWidth="0.875" defaultRowHeight="12.75" customHeight="1"/>
  <cols>
    <col min="1" max="16384" width="0.875" style="1" customWidth="1"/>
  </cols>
  <sheetData>
    <row r="1" s="7" customFormat="1" ht="12">
      <c r="DO1" s="8" t="s">
        <v>176</v>
      </c>
    </row>
    <row r="2" s="9" customFormat="1" ht="11.25" customHeight="1"/>
    <row r="3" spans="1:119" s="2" customFormat="1" ht="12.75">
      <c r="A3" s="36" t="s">
        <v>175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</row>
    <row r="4" spans="1:119" s="2" customFormat="1" ht="12.75">
      <c r="A4" s="180" t="s">
        <v>89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</row>
    <row r="5" spans="1:119" s="4" customFormat="1" ht="10.5">
      <c r="A5" s="320" t="s">
        <v>47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320"/>
      <c r="CQ5" s="320"/>
      <c r="CR5" s="320"/>
      <c r="CS5" s="320"/>
      <c r="CT5" s="320"/>
      <c r="CU5" s="320"/>
      <c r="CV5" s="320"/>
      <c r="CW5" s="320"/>
      <c r="CX5" s="320"/>
      <c r="CY5" s="320"/>
      <c r="CZ5" s="320"/>
      <c r="DA5" s="320"/>
      <c r="DB5" s="320"/>
      <c r="DC5" s="320"/>
      <c r="DD5" s="320"/>
      <c r="DE5" s="320"/>
      <c r="DF5" s="320"/>
      <c r="DG5" s="320"/>
      <c r="DH5" s="320"/>
      <c r="DI5" s="320"/>
      <c r="DJ5" s="320"/>
      <c r="DK5" s="320"/>
      <c r="DL5" s="320"/>
      <c r="DM5" s="320"/>
      <c r="DN5" s="320"/>
      <c r="DO5" s="320"/>
    </row>
    <row r="6" spans="37:83" ht="12.75"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L6" s="2"/>
      <c r="BO6" s="3" t="s">
        <v>174</v>
      </c>
      <c r="BP6" s="407"/>
      <c r="BQ6" s="407"/>
      <c r="BR6" s="407"/>
      <c r="BS6" s="407"/>
      <c r="BT6" s="407"/>
      <c r="BU6" s="407"/>
      <c r="BV6" s="407"/>
      <c r="BW6" s="407"/>
      <c r="BX6" s="2" t="s">
        <v>173</v>
      </c>
      <c r="CC6" s="2"/>
      <c r="CD6" s="2"/>
      <c r="CE6" s="2"/>
    </row>
    <row r="7" ht="11.25" customHeight="1"/>
    <row r="8" spans="1:119" s="6" customFormat="1" ht="31.5" customHeight="1">
      <c r="A8" s="90" t="s">
        <v>0</v>
      </c>
      <c r="B8" s="91"/>
      <c r="C8" s="91"/>
      <c r="D8" s="91"/>
      <c r="E8" s="92"/>
      <c r="F8" s="90" t="s">
        <v>7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2"/>
      <c r="AN8" s="401" t="s">
        <v>55</v>
      </c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3"/>
      <c r="BF8" s="404" t="s">
        <v>56</v>
      </c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6"/>
      <c r="BX8" s="404" t="s">
        <v>172</v>
      </c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6"/>
      <c r="CP8" s="408" t="s">
        <v>171</v>
      </c>
      <c r="CQ8" s="409"/>
      <c r="CR8" s="409"/>
      <c r="CS8" s="409"/>
      <c r="CT8" s="409"/>
      <c r="CU8" s="409"/>
      <c r="CV8" s="409"/>
      <c r="CW8" s="409"/>
      <c r="CX8" s="409"/>
      <c r="CY8" s="409"/>
      <c r="CZ8" s="409"/>
      <c r="DA8" s="409"/>
      <c r="DB8" s="409"/>
      <c r="DC8" s="409"/>
      <c r="DD8" s="409"/>
      <c r="DE8" s="409"/>
      <c r="DF8" s="409"/>
      <c r="DG8" s="409"/>
      <c r="DH8" s="409"/>
      <c r="DI8" s="409"/>
      <c r="DJ8" s="409"/>
      <c r="DK8" s="409"/>
      <c r="DL8" s="409"/>
      <c r="DM8" s="409"/>
      <c r="DN8" s="409"/>
      <c r="DO8" s="410"/>
    </row>
    <row r="9" spans="1:119" s="6" customFormat="1" ht="12" customHeight="1">
      <c r="A9" s="93"/>
      <c r="B9" s="94"/>
      <c r="C9" s="94"/>
      <c r="D9" s="94"/>
      <c r="E9" s="95"/>
      <c r="F9" s="93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5"/>
      <c r="AN9" s="398" t="s">
        <v>170</v>
      </c>
      <c r="AO9" s="399"/>
      <c r="AP9" s="399"/>
      <c r="AQ9" s="399"/>
      <c r="AR9" s="399"/>
      <c r="AS9" s="399"/>
      <c r="AT9" s="399"/>
      <c r="AU9" s="399"/>
      <c r="AV9" s="400"/>
      <c r="AW9" s="398" t="s">
        <v>169</v>
      </c>
      <c r="AX9" s="399"/>
      <c r="AY9" s="399"/>
      <c r="AZ9" s="399"/>
      <c r="BA9" s="399"/>
      <c r="BB9" s="399"/>
      <c r="BC9" s="399"/>
      <c r="BD9" s="399"/>
      <c r="BE9" s="400"/>
      <c r="BF9" s="395" t="s">
        <v>170</v>
      </c>
      <c r="BG9" s="396"/>
      <c r="BH9" s="396"/>
      <c r="BI9" s="396"/>
      <c r="BJ9" s="396"/>
      <c r="BK9" s="396"/>
      <c r="BL9" s="396"/>
      <c r="BM9" s="396"/>
      <c r="BN9" s="397"/>
      <c r="BO9" s="395" t="s">
        <v>169</v>
      </c>
      <c r="BP9" s="396"/>
      <c r="BQ9" s="396"/>
      <c r="BR9" s="396"/>
      <c r="BS9" s="396"/>
      <c r="BT9" s="396"/>
      <c r="BU9" s="396"/>
      <c r="BV9" s="396"/>
      <c r="BW9" s="397"/>
      <c r="BX9" s="395" t="s">
        <v>170</v>
      </c>
      <c r="BY9" s="396"/>
      <c r="BZ9" s="396"/>
      <c r="CA9" s="396"/>
      <c r="CB9" s="396"/>
      <c r="CC9" s="396"/>
      <c r="CD9" s="396"/>
      <c r="CE9" s="396"/>
      <c r="CF9" s="397"/>
      <c r="CG9" s="398" t="s">
        <v>169</v>
      </c>
      <c r="CH9" s="399"/>
      <c r="CI9" s="399"/>
      <c r="CJ9" s="399"/>
      <c r="CK9" s="399"/>
      <c r="CL9" s="399"/>
      <c r="CM9" s="399"/>
      <c r="CN9" s="399"/>
      <c r="CO9" s="400"/>
      <c r="CP9" s="411"/>
      <c r="CQ9" s="412"/>
      <c r="CR9" s="412"/>
      <c r="CS9" s="412"/>
      <c r="CT9" s="412"/>
      <c r="CU9" s="412"/>
      <c r="CV9" s="412"/>
      <c r="CW9" s="412"/>
      <c r="CX9" s="412"/>
      <c r="CY9" s="412"/>
      <c r="CZ9" s="412"/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3"/>
    </row>
    <row r="10" spans="1:119" s="5" customFormat="1" ht="9" customHeight="1">
      <c r="A10" s="392">
        <v>1</v>
      </c>
      <c r="B10" s="393"/>
      <c r="C10" s="393"/>
      <c r="D10" s="393"/>
      <c r="E10" s="394"/>
      <c r="F10" s="392">
        <v>2</v>
      </c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4"/>
      <c r="AN10" s="392">
        <v>3</v>
      </c>
      <c r="AO10" s="393"/>
      <c r="AP10" s="393"/>
      <c r="AQ10" s="393"/>
      <c r="AR10" s="393"/>
      <c r="AS10" s="393"/>
      <c r="AT10" s="393"/>
      <c r="AU10" s="393"/>
      <c r="AV10" s="394"/>
      <c r="AW10" s="392">
        <v>4</v>
      </c>
      <c r="AX10" s="393"/>
      <c r="AY10" s="393"/>
      <c r="AZ10" s="393"/>
      <c r="BA10" s="393"/>
      <c r="BB10" s="393"/>
      <c r="BC10" s="393"/>
      <c r="BD10" s="393"/>
      <c r="BE10" s="394"/>
      <c r="BF10" s="392">
        <v>5</v>
      </c>
      <c r="BG10" s="393"/>
      <c r="BH10" s="393"/>
      <c r="BI10" s="393"/>
      <c r="BJ10" s="393"/>
      <c r="BK10" s="393"/>
      <c r="BL10" s="393"/>
      <c r="BM10" s="393"/>
      <c r="BN10" s="394"/>
      <c r="BO10" s="392">
        <v>6</v>
      </c>
      <c r="BP10" s="393"/>
      <c r="BQ10" s="393"/>
      <c r="BR10" s="393"/>
      <c r="BS10" s="393"/>
      <c r="BT10" s="393"/>
      <c r="BU10" s="393"/>
      <c r="BV10" s="393"/>
      <c r="BW10" s="394"/>
      <c r="BX10" s="392">
        <v>7</v>
      </c>
      <c r="BY10" s="393"/>
      <c r="BZ10" s="393"/>
      <c r="CA10" s="393"/>
      <c r="CB10" s="393"/>
      <c r="CC10" s="393"/>
      <c r="CD10" s="393"/>
      <c r="CE10" s="393"/>
      <c r="CF10" s="394"/>
      <c r="CG10" s="392">
        <v>8</v>
      </c>
      <c r="CH10" s="393"/>
      <c r="CI10" s="393"/>
      <c r="CJ10" s="393"/>
      <c r="CK10" s="393"/>
      <c r="CL10" s="393"/>
      <c r="CM10" s="393"/>
      <c r="CN10" s="393"/>
      <c r="CO10" s="394"/>
      <c r="CP10" s="392">
        <v>9</v>
      </c>
      <c r="CQ10" s="393"/>
      <c r="CR10" s="393"/>
      <c r="CS10" s="393"/>
      <c r="CT10" s="393"/>
      <c r="CU10" s="393"/>
      <c r="CV10" s="393"/>
      <c r="CW10" s="393"/>
      <c r="CX10" s="393"/>
      <c r="CY10" s="393"/>
      <c r="CZ10" s="393"/>
      <c r="DA10" s="393"/>
      <c r="DB10" s="393"/>
      <c r="DC10" s="393"/>
      <c r="DD10" s="393"/>
      <c r="DE10" s="393"/>
      <c r="DF10" s="393"/>
      <c r="DG10" s="393"/>
      <c r="DH10" s="393"/>
      <c r="DI10" s="393"/>
      <c r="DJ10" s="393"/>
      <c r="DK10" s="393"/>
      <c r="DL10" s="393"/>
      <c r="DM10" s="393"/>
      <c r="DN10" s="393"/>
      <c r="DO10" s="394"/>
    </row>
    <row r="11" spans="1:119" s="6" customFormat="1" ht="9" customHeight="1">
      <c r="A11" s="386" t="s">
        <v>43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7"/>
      <c r="CQ11" s="387"/>
      <c r="CR11" s="387"/>
      <c r="CS11" s="387"/>
      <c r="CT11" s="387"/>
      <c r="CU11" s="387"/>
      <c r="CV11" s="387"/>
      <c r="CW11" s="387"/>
      <c r="CX11" s="387"/>
      <c r="CY11" s="387"/>
      <c r="CZ11" s="387"/>
      <c r="DA11" s="387"/>
      <c r="DB11" s="387"/>
      <c r="DC11" s="387"/>
      <c r="DD11" s="387"/>
      <c r="DE11" s="387"/>
      <c r="DF11" s="387"/>
      <c r="DG11" s="387"/>
      <c r="DH11" s="387"/>
      <c r="DI11" s="387"/>
      <c r="DJ11" s="387"/>
      <c r="DK11" s="387"/>
      <c r="DL11" s="387"/>
      <c r="DM11" s="387"/>
      <c r="DN11" s="387"/>
      <c r="DO11" s="388"/>
    </row>
    <row r="12" spans="1:119" s="5" customFormat="1" ht="9" customHeight="1">
      <c r="A12" s="385" t="s">
        <v>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2"/>
    </row>
    <row r="13" spans="1:119" s="5" customFormat="1" ht="9" customHeight="1">
      <c r="A13" s="385" t="s">
        <v>10</v>
      </c>
      <c r="B13" s="121"/>
      <c r="C13" s="121"/>
      <c r="D13" s="121"/>
      <c r="E13" s="122"/>
      <c r="F13" s="111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3"/>
      <c r="AN13" s="108"/>
      <c r="AO13" s="109"/>
      <c r="AP13" s="109"/>
      <c r="AQ13" s="109"/>
      <c r="AR13" s="109"/>
      <c r="AS13" s="109"/>
      <c r="AT13" s="109"/>
      <c r="AU13" s="109"/>
      <c r="AV13" s="110"/>
      <c r="AW13" s="108"/>
      <c r="AX13" s="109"/>
      <c r="AY13" s="109"/>
      <c r="AZ13" s="109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09"/>
      <c r="BL13" s="109"/>
      <c r="BM13" s="109"/>
      <c r="BN13" s="110"/>
      <c r="BO13" s="108"/>
      <c r="BP13" s="109"/>
      <c r="BQ13" s="109"/>
      <c r="BR13" s="109"/>
      <c r="BS13" s="109"/>
      <c r="BT13" s="109"/>
      <c r="BU13" s="109"/>
      <c r="BV13" s="109"/>
      <c r="BW13" s="110"/>
      <c r="BX13" s="108"/>
      <c r="BY13" s="109"/>
      <c r="BZ13" s="109"/>
      <c r="CA13" s="109"/>
      <c r="CB13" s="109"/>
      <c r="CC13" s="109"/>
      <c r="CD13" s="109"/>
      <c r="CE13" s="109"/>
      <c r="CF13" s="110"/>
      <c r="CG13" s="108"/>
      <c r="CH13" s="109"/>
      <c r="CI13" s="109"/>
      <c r="CJ13" s="109"/>
      <c r="CK13" s="109"/>
      <c r="CL13" s="109"/>
      <c r="CM13" s="109"/>
      <c r="CN13" s="109"/>
      <c r="CO13" s="110"/>
      <c r="CP13" s="111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3"/>
    </row>
    <row r="14" spans="1:119" s="5" customFormat="1" ht="9" customHeight="1">
      <c r="A14" s="385" t="s">
        <v>11</v>
      </c>
      <c r="B14" s="121"/>
      <c r="C14" s="121"/>
      <c r="D14" s="121"/>
      <c r="E14" s="122"/>
      <c r="F14" s="111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3"/>
      <c r="AN14" s="108"/>
      <c r="AO14" s="109"/>
      <c r="AP14" s="109"/>
      <c r="AQ14" s="109"/>
      <c r="AR14" s="109"/>
      <c r="AS14" s="109"/>
      <c r="AT14" s="109"/>
      <c r="AU14" s="109"/>
      <c r="AV14" s="110"/>
      <c r="AW14" s="108"/>
      <c r="AX14" s="109"/>
      <c r="AY14" s="109"/>
      <c r="AZ14" s="109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09"/>
      <c r="BL14" s="109"/>
      <c r="BM14" s="109"/>
      <c r="BN14" s="110"/>
      <c r="BO14" s="108"/>
      <c r="BP14" s="109"/>
      <c r="BQ14" s="109"/>
      <c r="BR14" s="109"/>
      <c r="BS14" s="109"/>
      <c r="BT14" s="109"/>
      <c r="BU14" s="109"/>
      <c r="BV14" s="109"/>
      <c r="BW14" s="110"/>
      <c r="BX14" s="108"/>
      <c r="BY14" s="109"/>
      <c r="BZ14" s="109"/>
      <c r="CA14" s="109"/>
      <c r="CB14" s="109"/>
      <c r="CC14" s="109"/>
      <c r="CD14" s="109"/>
      <c r="CE14" s="109"/>
      <c r="CF14" s="110"/>
      <c r="CG14" s="108"/>
      <c r="CH14" s="109"/>
      <c r="CI14" s="109"/>
      <c r="CJ14" s="109"/>
      <c r="CK14" s="109"/>
      <c r="CL14" s="109"/>
      <c r="CM14" s="109"/>
      <c r="CN14" s="109"/>
      <c r="CO14" s="110"/>
      <c r="CP14" s="111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3"/>
    </row>
    <row r="15" spans="1:119" s="5" customFormat="1" ht="9" customHeight="1">
      <c r="A15" s="385" t="s">
        <v>65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2"/>
    </row>
    <row r="16" spans="1:119" s="5" customFormat="1" ht="9" customHeight="1">
      <c r="A16" s="385" t="s">
        <v>12</v>
      </c>
      <c r="B16" s="121"/>
      <c r="C16" s="121"/>
      <c r="D16" s="121"/>
      <c r="E16" s="122"/>
      <c r="F16" s="111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3"/>
      <c r="AN16" s="108"/>
      <c r="AO16" s="109"/>
      <c r="AP16" s="109"/>
      <c r="AQ16" s="109"/>
      <c r="AR16" s="109"/>
      <c r="AS16" s="109"/>
      <c r="AT16" s="109"/>
      <c r="AU16" s="109"/>
      <c r="AV16" s="110"/>
      <c r="AW16" s="108"/>
      <c r="AX16" s="109"/>
      <c r="AY16" s="109"/>
      <c r="AZ16" s="109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09"/>
      <c r="BL16" s="109"/>
      <c r="BM16" s="109"/>
      <c r="BN16" s="110"/>
      <c r="BO16" s="108"/>
      <c r="BP16" s="109"/>
      <c r="BQ16" s="109"/>
      <c r="BR16" s="109"/>
      <c r="BS16" s="109"/>
      <c r="BT16" s="109"/>
      <c r="BU16" s="109"/>
      <c r="BV16" s="109"/>
      <c r="BW16" s="110"/>
      <c r="BX16" s="108"/>
      <c r="BY16" s="109"/>
      <c r="BZ16" s="109"/>
      <c r="CA16" s="109"/>
      <c r="CB16" s="109"/>
      <c r="CC16" s="109"/>
      <c r="CD16" s="109"/>
      <c r="CE16" s="109"/>
      <c r="CF16" s="110"/>
      <c r="CG16" s="108"/>
      <c r="CH16" s="109"/>
      <c r="CI16" s="109"/>
      <c r="CJ16" s="109"/>
      <c r="CK16" s="109"/>
      <c r="CL16" s="109"/>
      <c r="CM16" s="109"/>
      <c r="CN16" s="109"/>
      <c r="CO16" s="110"/>
      <c r="CP16" s="111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3"/>
    </row>
    <row r="17" spans="1:119" s="5" customFormat="1" ht="9" customHeight="1">
      <c r="A17" s="385" t="s">
        <v>13</v>
      </c>
      <c r="B17" s="121"/>
      <c r="C17" s="121"/>
      <c r="D17" s="121"/>
      <c r="E17" s="122"/>
      <c r="F17" s="111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3"/>
      <c r="AN17" s="108"/>
      <c r="AO17" s="109"/>
      <c r="AP17" s="109"/>
      <c r="AQ17" s="109"/>
      <c r="AR17" s="109"/>
      <c r="AS17" s="109"/>
      <c r="AT17" s="109"/>
      <c r="AU17" s="109"/>
      <c r="AV17" s="110"/>
      <c r="AW17" s="108"/>
      <c r="AX17" s="109"/>
      <c r="AY17" s="109"/>
      <c r="AZ17" s="109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09"/>
      <c r="BL17" s="109"/>
      <c r="BM17" s="109"/>
      <c r="BN17" s="110"/>
      <c r="BO17" s="108"/>
      <c r="BP17" s="109"/>
      <c r="BQ17" s="109"/>
      <c r="BR17" s="109"/>
      <c r="BS17" s="109"/>
      <c r="BT17" s="109"/>
      <c r="BU17" s="109"/>
      <c r="BV17" s="109"/>
      <c r="BW17" s="110"/>
      <c r="BX17" s="108"/>
      <c r="BY17" s="109"/>
      <c r="BZ17" s="109"/>
      <c r="CA17" s="109"/>
      <c r="CB17" s="109"/>
      <c r="CC17" s="109"/>
      <c r="CD17" s="109"/>
      <c r="CE17" s="109"/>
      <c r="CF17" s="110"/>
      <c r="CG17" s="108"/>
      <c r="CH17" s="109"/>
      <c r="CI17" s="109"/>
      <c r="CJ17" s="109"/>
      <c r="CK17" s="109"/>
      <c r="CL17" s="109"/>
      <c r="CM17" s="109"/>
      <c r="CN17" s="109"/>
      <c r="CO17" s="110"/>
      <c r="CP17" s="111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3"/>
    </row>
    <row r="18" spans="1:119" s="5" customFormat="1" ht="9" customHeight="1">
      <c r="A18" s="385" t="s">
        <v>14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2"/>
    </row>
    <row r="19" spans="1:119" s="5" customFormat="1" ht="9" customHeight="1">
      <c r="A19" s="385" t="s">
        <v>15</v>
      </c>
      <c r="B19" s="121"/>
      <c r="C19" s="121"/>
      <c r="D19" s="121"/>
      <c r="E19" s="122"/>
      <c r="F19" s="11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3"/>
      <c r="AN19" s="108"/>
      <c r="AO19" s="109"/>
      <c r="AP19" s="109"/>
      <c r="AQ19" s="109"/>
      <c r="AR19" s="109"/>
      <c r="AS19" s="109"/>
      <c r="AT19" s="109"/>
      <c r="AU19" s="109"/>
      <c r="AV19" s="110"/>
      <c r="AW19" s="108"/>
      <c r="AX19" s="109"/>
      <c r="AY19" s="109"/>
      <c r="AZ19" s="109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09"/>
      <c r="BL19" s="109"/>
      <c r="BM19" s="109"/>
      <c r="BN19" s="110"/>
      <c r="BO19" s="108"/>
      <c r="BP19" s="109"/>
      <c r="BQ19" s="109"/>
      <c r="BR19" s="109"/>
      <c r="BS19" s="109"/>
      <c r="BT19" s="109"/>
      <c r="BU19" s="109"/>
      <c r="BV19" s="109"/>
      <c r="BW19" s="110"/>
      <c r="BX19" s="108"/>
      <c r="BY19" s="109"/>
      <c r="BZ19" s="109"/>
      <c r="CA19" s="109"/>
      <c r="CB19" s="109"/>
      <c r="CC19" s="109"/>
      <c r="CD19" s="109"/>
      <c r="CE19" s="109"/>
      <c r="CF19" s="110"/>
      <c r="CG19" s="108"/>
      <c r="CH19" s="109"/>
      <c r="CI19" s="109"/>
      <c r="CJ19" s="109"/>
      <c r="CK19" s="109"/>
      <c r="CL19" s="109"/>
      <c r="CM19" s="109"/>
      <c r="CN19" s="109"/>
      <c r="CO19" s="110"/>
      <c r="CP19" s="111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3"/>
    </row>
    <row r="20" spans="1:119" s="5" customFormat="1" ht="9" customHeight="1">
      <c r="A20" s="385" t="s">
        <v>16</v>
      </c>
      <c r="B20" s="121"/>
      <c r="C20" s="121"/>
      <c r="D20" s="121"/>
      <c r="E20" s="122"/>
      <c r="F20" s="111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3"/>
      <c r="AN20" s="108"/>
      <c r="AO20" s="109"/>
      <c r="AP20" s="109"/>
      <c r="AQ20" s="109"/>
      <c r="AR20" s="109"/>
      <c r="AS20" s="109"/>
      <c r="AT20" s="109"/>
      <c r="AU20" s="109"/>
      <c r="AV20" s="110"/>
      <c r="AW20" s="108"/>
      <c r="AX20" s="109"/>
      <c r="AY20" s="109"/>
      <c r="AZ20" s="109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09"/>
      <c r="BL20" s="109"/>
      <c r="BM20" s="109"/>
      <c r="BN20" s="110"/>
      <c r="BO20" s="108"/>
      <c r="BP20" s="109"/>
      <c r="BQ20" s="109"/>
      <c r="BR20" s="109"/>
      <c r="BS20" s="109"/>
      <c r="BT20" s="109"/>
      <c r="BU20" s="109"/>
      <c r="BV20" s="109"/>
      <c r="BW20" s="110"/>
      <c r="BX20" s="108"/>
      <c r="BY20" s="109"/>
      <c r="BZ20" s="109"/>
      <c r="CA20" s="109"/>
      <c r="CB20" s="109"/>
      <c r="CC20" s="109"/>
      <c r="CD20" s="109"/>
      <c r="CE20" s="109"/>
      <c r="CF20" s="110"/>
      <c r="CG20" s="108"/>
      <c r="CH20" s="109"/>
      <c r="CI20" s="109"/>
      <c r="CJ20" s="109"/>
      <c r="CK20" s="109"/>
      <c r="CL20" s="109"/>
      <c r="CM20" s="109"/>
      <c r="CN20" s="109"/>
      <c r="CO20" s="110"/>
      <c r="CP20" s="111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3"/>
    </row>
    <row r="21" spans="1:119" s="5" customFormat="1" ht="9" customHeight="1">
      <c r="A21" s="385" t="s">
        <v>66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2"/>
    </row>
    <row r="22" spans="1:119" s="5" customFormat="1" ht="9" customHeight="1">
      <c r="A22" s="385" t="s">
        <v>17</v>
      </c>
      <c r="B22" s="121"/>
      <c r="C22" s="121"/>
      <c r="D22" s="121"/>
      <c r="E22" s="122"/>
      <c r="F22" s="111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3"/>
      <c r="AN22" s="108"/>
      <c r="AO22" s="109"/>
      <c r="AP22" s="109"/>
      <c r="AQ22" s="109"/>
      <c r="AR22" s="109"/>
      <c r="AS22" s="109"/>
      <c r="AT22" s="109"/>
      <c r="AU22" s="109"/>
      <c r="AV22" s="110"/>
      <c r="AW22" s="108"/>
      <c r="AX22" s="109"/>
      <c r="AY22" s="109"/>
      <c r="AZ22" s="109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09"/>
      <c r="BL22" s="109"/>
      <c r="BM22" s="109"/>
      <c r="BN22" s="110"/>
      <c r="BO22" s="108"/>
      <c r="BP22" s="109"/>
      <c r="BQ22" s="109"/>
      <c r="BR22" s="109"/>
      <c r="BS22" s="109"/>
      <c r="BT22" s="109"/>
      <c r="BU22" s="109"/>
      <c r="BV22" s="109"/>
      <c r="BW22" s="110"/>
      <c r="BX22" s="108"/>
      <c r="BY22" s="109"/>
      <c r="BZ22" s="109"/>
      <c r="CA22" s="109"/>
      <c r="CB22" s="109"/>
      <c r="CC22" s="109"/>
      <c r="CD22" s="109"/>
      <c r="CE22" s="109"/>
      <c r="CF22" s="110"/>
      <c r="CG22" s="108"/>
      <c r="CH22" s="109"/>
      <c r="CI22" s="109"/>
      <c r="CJ22" s="109"/>
      <c r="CK22" s="109"/>
      <c r="CL22" s="109"/>
      <c r="CM22" s="109"/>
      <c r="CN22" s="109"/>
      <c r="CO22" s="110"/>
      <c r="CP22" s="111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3"/>
    </row>
    <row r="23" spans="1:119" s="5" customFormat="1" ht="9" customHeight="1">
      <c r="A23" s="385" t="s">
        <v>18</v>
      </c>
      <c r="B23" s="121"/>
      <c r="C23" s="121"/>
      <c r="D23" s="121"/>
      <c r="E23" s="122"/>
      <c r="F23" s="111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3"/>
      <c r="AN23" s="108"/>
      <c r="AO23" s="109"/>
      <c r="AP23" s="109"/>
      <c r="AQ23" s="109"/>
      <c r="AR23" s="109"/>
      <c r="AS23" s="109"/>
      <c r="AT23" s="109"/>
      <c r="AU23" s="109"/>
      <c r="AV23" s="110"/>
      <c r="AW23" s="108"/>
      <c r="AX23" s="109"/>
      <c r="AY23" s="109"/>
      <c r="AZ23" s="109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09"/>
      <c r="BL23" s="109"/>
      <c r="BM23" s="109"/>
      <c r="BN23" s="110"/>
      <c r="BO23" s="108"/>
      <c r="BP23" s="109"/>
      <c r="BQ23" s="109"/>
      <c r="BR23" s="109"/>
      <c r="BS23" s="109"/>
      <c r="BT23" s="109"/>
      <c r="BU23" s="109"/>
      <c r="BV23" s="109"/>
      <c r="BW23" s="110"/>
      <c r="BX23" s="108"/>
      <c r="BY23" s="109"/>
      <c r="BZ23" s="109"/>
      <c r="CA23" s="109"/>
      <c r="CB23" s="109"/>
      <c r="CC23" s="109"/>
      <c r="CD23" s="109"/>
      <c r="CE23" s="109"/>
      <c r="CF23" s="110"/>
      <c r="CG23" s="108"/>
      <c r="CH23" s="109"/>
      <c r="CI23" s="109"/>
      <c r="CJ23" s="109"/>
      <c r="CK23" s="109"/>
      <c r="CL23" s="109"/>
      <c r="CM23" s="109"/>
      <c r="CN23" s="109"/>
      <c r="CO23" s="110"/>
      <c r="CP23" s="111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3"/>
    </row>
    <row r="24" spans="1:119" s="5" customFormat="1" ht="9" customHeight="1">
      <c r="A24" s="385" t="s">
        <v>19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3"/>
    </row>
    <row r="25" spans="1:119" s="6" customFormat="1" ht="9" customHeight="1">
      <c r="A25" s="386" t="s">
        <v>168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/>
      <c r="BN25" s="387"/>
      <c r="BO25" s="387"/>
      <c r="BP25" s="387"/>
      <c r="BQ25" s="387"/>
      <c r="BR25" s="387"/>
      <c r="BS25" s="387"/>
      <c r="BT25" s="387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7"/>
      <c r="CI25" s="387"/>
      <c r="CJ25" s="387"/>
      <c r="CK25" s="387"/>
      <c r="CL25" s="387"/>
      <c r="CM25" s="387"/>
      <c r="CN25" s="387"/>
      <c r="CO25" s="387"/>
      <c r="CP25" s="387"/>
      <c r="CQ25" s="387"/>
      <c r="CR25" s="387"/>
      <c r="CS25" s="387"/>
      <c r="CT25" s="387"/>
      <c r="CU25" s="387"/>
      <c r="CV25" s="387"/>
      <c r="CW25" s="387"/>
      <c r="CX25" s="387"/>
      <c r="CY25" s="387"/>
      <c r="CZ25" s="387"/>
      <c r="DA25" s="387"/>
      <c r="DB25" s="387"/>
      <c r="DC25" s="387"/>
      <c r="DD25" s="387"/>
      <c r="DE25" s="387"/>
      <c r="DF25" s="387"/>
      <c r="DG25" s="387"/>
      <c r="DH25" s="387"/>
      <c r="DI25" s="387"/>
      <c r="DJ25" s="387"/>
      <c r="DK25" s="387"/>
      <c r="DL25" s="387"/>
      <c r="DM25" s="387"/>
      <c r="DN25" s="387"/>
      <c r="DO25" s="388"/>
    </row>
    <row r="26" spans="1:119" s="5" customFormat="1" ht="9" customHeight="1">
      <c r="A26" s="385" t="s">
        <v>20</v>
      </c>
      <c r="B26" s="121"/>
      <c r="C26" s="121"/>
      <c r="D26" s="121"/>
      <c r="E26" s="122"/>
      <c r="F26" s="111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3"/>
      <c r="AN26" s="108"/>
      <c r="AO26" s="109"/>
      <c r="AP26" s="109"/>
      <c r="AQ26" s="109"/>
      <c r="AR26" s="109"/>
      <c r="AS26" s="109"/>
      <c r="AT26" s="109"/>
      <c r="AU26" s="109"/>
      <c r="AV26" s="110"/>
      <c r="AW26" s="108"/>
      <c r="AX26" s="109"/>
      <c r="AY26" s="109"/>
      <c r="AZ26" s="109"/>
      <c r="BA26" s="109"/>
      <c r="BB26" s="109"/>
      <c r="BC26" s="109"/>
      <c r="BD26" s="109"/>
      <c r="BE26" s="110"/>
      <c r="BF26" s="108"/>
      <c r="BG26" s="109"/>
      <c r="BH26" s="109"/>
      <c r="BI26" s="109"/>
      <c r="BJ26" s="109"/>
      <c r="BK26" s="109"/>
      <c r="BL26" s="109"/>
      <c r="BM26" s="109"/>
      <c r="BN26" s="110"/>
      <c r="BO26" s="108"/>
      <c r="BP26" s="109"/>
      <c r="BQ26" s="109"/>
      <c r="BR26" s="109"/>
      <c r="BS26" s="109"/>
      <c r="BT26" s="109"/>
      <c r="BU26" s="109"/>
      <c r="BV26" s="109"/>
      <c r="BW26" s="110"/>
      <c r="BX26" s="108"/>
      <c r="BY26" s="109"/>
      <c r="BZ26" s="109"/>
      <c r="CA26" s="109"/>
      <c r="CB26" s="109"/>
      <c r="CC26" s="109"/>
      <c r="CD26" s="109"/>
      <c r="CE26" s="109"/>
      <c r="CF26" s="110"/>
      <c r="CG26" s="108"/>
      <c r="CH26" s="109"/>
      <c r="CI26" s="109"/>
      <c r="CJ26" s="109"/>
      <c r="CK26" s="109"/>
      <c r="CL26" s="109"/>
      <c r="CM26" s="109"/>
      <c r="CN26" s="109"/>
      <c r="CO26" s="110"/>
      <c r="CP26" s="111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3"/>
    </row>
    <row r="27" spans="1:119" s="5" customFormat="1" ht="9" customHeight="1">
      <c r="A27" s="385" t="s">
        <v>21</v>
      </c>
      <c r="B27" s="121"/>
      <c r="C27" s="121"/>
      <c r="D27" s="121"/>
      <c r="E27" s="122"/>
      <c r="F27" s="111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3"/>
      <c r="AN27" s="108"/>
      <c r="AO27" s="109"/>
      <c r="AP27" s="109"/>
      <c r="AQ27" s="109"/>
      <c r="AR27" s="109"/>
      <c r="AS27" s="109"/>
      <c r="AT27" s="109"/>
      <c r="AU27" s="109"/>
      <c r="AV27" s="110"/>
      <c r="AW27" s="108"/>
      <c r="AX27" s="109"/>
      <c r="AY27" s="109"/>
      <c r="AZ27" s="109"/>
      <c r="BA27" s="109"/>
      <c r="BB27" s="109"/>
      <c r="BC27" s="109"/>
      <c r="BD27" s="109"/>
      <c r="BE27" s="110"/>
      <c r="BF27" s="108"/>
      <c r="BG27" s="109"/>
      <c r="BH27" s="109"/>
      <c r="BI27" s="109"/>
      <c r="BJ27" s="109"/>
      <c r="BK27" s="109"/>
      <c r="BL27" s="109"/>
      <c r="BM27" s="109"/>
      <c r="BN27" s="110"/>
      <c r="BO27" s="108"/>
      <c r="BP27" s="109"/>
      <c r="BQ27" s="109"/>
      <c r="BR27" s="109"/>
      <c r="BS27" s="109"/>
      <c r="BT27" s="109"/>
      <c r="BU27" s="109"/>
      <c r="BV27" s="109"/>
      <c r="BW27" s="110"/>
      <c r="BX27" s="108"/>
      <c r="BY27" s="109"/>
      <c r="BZ27" s="109"/>
      <c r="CA27" s="109"/>
      <c r="CB27" s="109"/>
      <c r="CC27" s="109"/>
      <c r="CD27" s="109"/>
      <c r="CE27" s="109"/>
      <c r="CF27" s="110"/>
      <c r="CG27" s="108"/>
      <c r="CH27" s="109"/>
      <c r="CI27" s="109"/>
      <c r="CJ27" s="109"/>
      <c r="CK27" s="109"/>
      <c r="CL27" s="109"/>
      <c r="CM27" s="109"/>
      <c r="CN27" s="109"/>
      <c r="CO27" s="110"/>
      <c r="CP27" s="111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3"/>
    </row>
    <row r="28" spans="1:119" s="5" customFormat="1" ht="9" customHeight="1">
      <c r="A28" s="385" t="s">
        <v>22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3"/>
    </row>
    <row r="29" spans="1:119" s="6" customFormat="1" ht="9" customHeight="1">
      <c r="A29" s="386" t="s">
        <v>44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  <c r="CF29" s="387"/>
      <c r="CG29" s="387"/>
      <c r="CH29" s="387"/>
      <c r="CI29" s="387"/>
      <c r="CJ29" s="387"/>
      <c r="CK29" s="387"/>
      <c r="CL29" s="387"/>
      <c r="CM29" s="387"/>
      <c r="CN29" s="387"/>
      <c r="CO29" s="387"/>
      <c r="CP29" s="387"/>
      <c r="CQ29" s="387"/>
      <c r="CR29" s="387"/>
      <c r="CS29" s="387"/>
      <c r="CT29" s="387"/>
      <c r="CU29" s="387"/>
      <c r="CV29" s="387"/>
      <c r="CW29" s="387"/>
      <c r="CX29" s="387"/>
      <c r="CY29" s="387"/>
      <c r="CZ29" s="387"/>
      <c r="DA29" s="387"/>
      <c r="DB29" s="387"/>
      <c r="DC29" s="387"/>
      <c r="DD29" s="387"/>
      <c r="DE29" s="387"/>
      <c r="DF29" s="387"/>
      <c r="DG29" s="387"/>
      <c r="DH29" s="387"/>
      <c r="DI29" s="387"/>
      <c r="DJ29" s="387"/>
      <c r="DK29" s="387"/>
      <c r="DL29" s="387"/>
      <c r="DM29" s="387"/>
      <c r="DN29" s="387"/>
      <c r="DO29" s="388"/>
    </row>
    <row r="30" spans="1:119" s="5" customFormat="1" ht="9" customHeight="1">
      <c r="A30" s="385" t="s">
        <v>23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2"/>
    </row>
    <row r="31" spans="1:119" s="5" customFormat="1" ht="9" customHeight="1">
      <c r="A31" s="385" t="s">
        <v>24</v>
      </c>
      <c r="B31" s="121"/>
      <c r="C31" s="121"/>
      <c r="D31" s="121"/>
      <c r="E31" s="122"/>
      <c r="F31" s="111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3"/>
      <c r="AN31" s="108"/>
      <c r="AO31" s="109"/>
      <c r="AP31" s="109"/>
      <c r="AQ31" s="109"/>
      <c r="AR31" s="109"/>
      <c r="AS31" s="109"/>
      <c r="AT31" s="109"/>
      <c r="AU31" s="109"/>
      <c r="AV31" s="110"/>
      <c r="AW31" s="108"/>
      <c r="AX31" s="109"/>
      <c r="AY31" s="109"/>
      <c r="AZ31" s="109"/>
      <c r="BA31" s="109"/>
      <c r="BB31" s="109"/>
      <c r="BC31" s="109"/>
      <c r="BD31" s="109"/>
      <c r="BE31" s="110"/>
      <c r="BF31" s="108"/>
      <c r="BG31" s="109"/>
      <c r="BH31" s="109"/>
      <c r="BI31" s="109"/>
      <c r="BJ31" s="109"/>
      <c r="BK31" s="109"/>
      <c r="BL31" s="109"/>
      <c r="BM31" s="109"/>
      <c r="BN31" s="110"/>
      <c r="BO31" s="108"/>
      <c r="BP31" s="109"/>
      <c r="BQ31" s="109"/>
      <c r="BR31" s="109"/>
      <c r="BS31" s="109"/>
      <c r="BT31" s="109"/>
      <c r="BU31" s="109"/>
      <c r="BV31" s="109"/>
      <c r="BW31" s="110"/>
      <c r="BX31" s="108"/>
      <c r="BY31" s="109"/>
      <c r="BZ31" s="109"/>
      <c r="CA31" s="109"/>
      <c r="CB31" s="109"/>
      <c r="CC31" s="109"/>
      <c r="CD31" s="109"/>
      <c r="CE31" s="109"/>
      <c r="CF31" s="110"/>
      <c r="CG31" s="108"/>
      <c r="CH31" s="109"/>
      <c r="CI31" s="109"/>
      <c r="CJ31" s="109"/>
      <c r="CK31" s="109"/>
      <c r="CL31" s="109"/>
      <c r="CM31" s="109"/>
      <c r="CN31" s="109"/>
      <c r="CO31" s="110"/>
      <c r="CP31" s="111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3"/>
    </row>
    <row r="32" spans="1:119" s="5" customFormat="1" ht="9" customHeight="1">
      <c r="A32" s="385" t="s">
        <v>25</v>
      </c>
      <c r="B32" s="121"/>
      <c r="C32" s="121"/>
      <c r="D32" s="121"/>
      <c r="E32" s="122"/>
      <c r="F32" s="111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3"/>
      <c r="AN32" s="108"/>
      <c r="AO32" s="109"/>
      <c r="AP32" s="109"/>
      <c r="AQ32" s="109"/>
      <c r="AR32" s="109"/>
      <c r="AS32" s="109"/>
      <c r="AT32" s="109"/>
      <c r="AU32" s="109"/>
      <c r="AV32" s="110"/>
      <c r="AW32" s="108"/>
      <c r="AX32" s="109"/>
      <c r="AY32" s="109"/>
      <c r="AZ32" s="109"/>
      <c r="BA32" s="109"/>
      <c r="BB32" s="109"/>
      <c r="BC32" s="109"/>
      <c r="BD32" s="109"/>
      <c r="BE32" s="110"/>
      <c r="BF32" s="108"/>
      <c r="BG32" s="109"/>
      <c r="BH32" s="109"/>
      <c r="BI32" s="109"/>
      <c r="BJ32" s="109"/>
      <c r="BK32" s="109"/>
      <c r="BL32" s="109"/>
      <c r="BM32" s="109"/>
      <c r="BN32" s="110"/>
      <c r="BO32" s="108"/>
      <c r="BP32" s="109"/>
      <c r="BQ32" s="109"/>
      <c r="BR32" s="109"/>
      <c r="BS32" s="109"/>
      <c r="BT32" s="109"/>
      <c r="BU32" s="109"/>
      <c r="BV32" s="109"/>
      <c r="BW32" s="110"/>
      <c r="BX32" s="108"/>
      <c r="BY32" s="109"/>
      <c r="BZ32" s="109"/>
      <c r="CA32" s="109"/>
      <c r="CB32" s="109"/>
      <c r="CC32" s="109"/>
      <c r="CD32" s="109"/>
      <c r="CE32" s="109"/>
      <c r="CF32" s="110"/>
      <c r="CG32" s="108"/>
      <c r="CH32" s="109"/>
      <c r="CI32" s="109"/>
      <c r="CJ32" s="109"/>
      <c r="CK32" s="109"/>
      <c r="CL32" s="109"/>
      <c r="CM32" s="109"/>
      <c r="CN32" s="109"/>
      <c r="CO32" s="110"/>
      <c r="CP32" s="111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3"/>
    </row>
    <row r="33" spans="1:119" s="5" customFormat="1" ht="9" customHeight="1">
      <c r="A33" s="385" t="s">
        <v>26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2"/>
    </row>
    <row r="34" spans="1:119" s="5" customFormat="1" ht="9" customHeight="1">
      <c r="A34" s="385" t="s">
        <v>27</v>
      </c>
      <c r="B34" s="121"/>
      <c r="C34" s="121"/>
      <c r="D34" s="121"/>
      <c r="E34" s="122"/>
      <c r="F34" s="111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3"/>
      <c r="AN34" s="108"/>
      <c r="AO34" s="109"/>
      <c r="AP34" s="109"/>
      <c r="AQ34" s="109"/>
      <c r="AR34" s="109"/>
      <c r="AS34" s="109"/>
      <c r="AT34" s="109"/>
      <c r="AU34" s="109"/>
      <c r="AV34" s="110"/>
      <c r="AW34" s="108"/>
      <c r="AX34" s="109"/>
      <c r="AY34" s="109"/>
      <c r="AZ34" s="109"/>
      <c r="BA34" s="109"/>
      <c r="BB34" s="109"/>
      <c r="BC34" s="109"/>
      <c r="BD34" s="109"/>
      <c r="BE34" s="110"/>
      <c r="BF34" s="108"/>
      <c r="BG34" s="109"/>
      <c r="BH34" s="109"/>
      <c r="BI34" s="109"/>
      <c r="BJ34" s="109"/>
      <c r="BK34" s="109"/>
      <c r="BL34" s="109"/>
      <c r="BM34" s="109"/>
      <c r="BN34" s="110"/>
      <c r="BO34" s="108"/>
      <c r="BP34" s="109"/>
      <c r="BQ34" s="109"/>
      <c r="BR34" s="109"/>
      <c r="BS34" s="109"/>
      <c r="BT34" s="109"/>
      <c r="BU34" s="109"/>
      <c r="BV34" s="109"/>
      <c r="BW34" s="110"/>
      <c r="BX34" s="108"/>
      <c r="BY34" s="109"/>
      <c r="BZ34" s="109"/>
      <c r="CA34" s="109"/>
      <c r="CB34" s="109"/>
      <c r="CC34" s="109"/>
      <c r="CD34" s="109"/>
      <c r="CE34" s="109"/>
      <c r="CF34" s="110"/>
      <c r="CG34" s="108"/>
      <c r="CH34" s="109"/>
      <c r="CI34" s="109"/>
      <c r="CJ34" s="109"/>
      <c r="CK34" s="109"/>
      <c r="CL34" s="109"/>
      <c r="CM34" s="109"/>
      <c r="CN34" s="109"/>
      <c r="CO34" s="110"/>
      <c r="CP34" s="111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3"/>
    </row>
    <row r="35" spans="1:119" s="5" customFormat="1" ht="9" customHeight="1">
      <c r="A35" s="385" t="s">
        <v>167</v>
      </c>
      <c r="B35" s="121"/>
      <c r="C35" s="121"/>
      <c r="D35" s="121"/>
      <c r="E35" s="122"/>
      <c r="F35" s="111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3"/>
      <c r="AN35" s="108"/>
      <c r="AO35" s="109"/>
      <c r="AP35" s="109"/>
      <c r="AQ35" s="109"/>
      <c r="AR35" s="109"/>
      <c r="AS35" s="109"/>
      <c r="AT35" s="109"/>
      <c r="AU35" s="109"/>
      <c r="AV35" s="110"/>
      <c r="AW35" s="108"/>
      <c r="AX35" s="109"/>
      <c r="AY35" s="109"/>
      <c r="AZ35" s="109"/>
      <c r="BA35" s="109"/>
      <c r="BB35" s="109"/>
      <c r="BC35" s="109"/>
      <c r="BD35" s="109"/>
      <c r="BE35" s="110"/>
      <c r="BF35" s="108"/>
      <c r="BG35" s="109"/>
      <c r="BH35" s="109"/>
      <c r="BI35" s="109"/>
      <c r="BJ35" s="109"/>
      <c r="BK35" s="109"/>
      <c r="BL35" s="109"/>
      <c r="BM35" s="109"/>
      <c r="BN35" s="110"/>
      <c r="BO35" s="108"/>
      <c r="BP35" s="109"/>
      <c r="BQ35" s="109"/>
      <c r="BR35" s="109"/>
      <c r="BS35" s="109"/>
      <c r="BT35" s="109"/>
      <c r="BU35" s="109"/>
      <c r="BV35" s="109"/>
      <c r="BW35" s="110"/>
      <c r="BX35" s="108"/>
      <c r="BY35" s="109"/>
      <c r="BZ35" s="109"/>
      <c r="CA35" s="109"/>
      <c r="CB35" s="109"/>
      <c r="CC35" s="109"/>
      <c r="CD35" s="109"/>
      <c r="CE35" s="109"/>
      <c r="CF35" s="110"/>
      <c r="CG35" s="108"/>
      <c r="CH35" s="109"/>
      <c r="CI35" s="109"/>
      <c r="CJ35" s="109"/>
      <c r="CK35" s="109"/>
      <c r="CL35" s="109"/>
      <c r="CM35" s="109"/>
      <c r="CN35" s="109"/>
      <c r="CO35" s="110"/>
      <c r="CP35" s="111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3"/>
    </row>
    <row r="36" spans="1:119" s="5" customFormat="1" ht="9" customHeight="1">
      <c r="A36" s="385" t="s">
        <v>28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3"/>
    </row>
    <row r="37" spans="1:119" s="6" customFormat="1" ht="19.5" customHeight="1">
      <c r="A37" s="389" t="s">
        <v>29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0"/>
      <c r="BE37" s="390"/>
      <c r="BF37" s="390"/>
      <c r="BG37" s="390"/>
      <c r="BH37" s="390"/>
      <c r="BI37" s="390"/>
      <c r="BJ37" s="390"/>
      <c r="BK37" s="390"/>
      <c r="BL37" s="390"/>
      <c r="BM37" s="390"/>
      <c r="BN37" s="390"/>
      <c r="BO37" s="390"/>
      <c r="BP37" s="390"/>
      <c r="BQ37" s="390"/>
      <c r="BR37" s="390"/>
      <c r="BS37" s="390"/>
      <c r="BT37" s="390"/>
      <c r="BU37" s="390"/>
      <c r="BV37" s="390"/>
      <c r="BW37" s="390"/>
      <c r="BX37" s="390"/>
      <c r="BY37" s="390"/>
      <c r="BZ37" s="390"/>
      <c r="CA37" s="390"/>
      <c r="CB37" s="390"/>
      <c r="CC37" s="390"/>
      <c r="CD37" s="390"/>
      <c r="CE37" s="390"/>
      <c r="CF37" s="390"/>
      <c r="CG37" s="390"/>
      <c r="CH37" s="390"/>
      <c r="CI37" s="390"/>
      <c r="CJ37" s="390"/>
      <c r="CK37" s="390"/>
      <c r="CL37" s="390"/>
      <c r="CM37" s="390"/>
      <c r="CN37" s="390"/>
      <c r="CO37" s="390"/>
      <c r="CP37" s="390"/>
      <c r="CQ37" s="390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390"/>
      <c r="DN37" s="390"/>
      <c r="DO37" s="391"/>
    </row>
    <row r="38" spans="1:119" s="5" customFormat="1" ht="9" customHeight="1">
      <c r="A38" s="385" t="s">
        <v>30</v>
      </c>
      <c r="B38" s="121"/>
      <c r="C38" s="121"/>
      <c r="D38" s="121"/>
      <c r="E38" s="122"/>
      <c r="F38" s="111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3"/>
      <c r="AN38" s="108"/>
      <c r="AO38" s="109"/>
      <c r="AP38" s="109"/>
      <c r="AQ38" s="109"/>
      <c r="AR38" s="109"/>
      <c r="AS38" s="109"/>
      <c r="AT38" s="109"/>
      <c r="AU38" s="109"/>
      <c r="AV38" s="110"/>
      <c r="AW38" s="108"/>
      <c r="AX38" s="109"/>
      <c r="AY38" s="109"/>
      <c r="AZ38" s="109"/>
      <c r="BA38" s="109"/>
      <c r="BB38" s="109"/>
      <c r="BC38" s="109"/>
      <c r="BD38" s="109"/>
      <c r="BE38" s="110"/>
      <c r="BF38" s="108"/>
      <c r="BG38" s="109"/>
      <c r="BH38" s="109"/>
      <c r="BI38" s="109"/>
      <c r="BJ38" s="109"/>
      <c r="BK38" s="109"/>
      <c r="BL38" s="109"/>
      <c r="BM38" s="109"/>
      <c r="BN38" s="110"/>
      <c r="BO38" s="108"/>
      <c r="BP38" s="109"/>
      <c r="BQ38" s="109"/>
      <c r="BR38" s="109"/>
      <c r="BS38" s="109"/>
      <c r="BT38" s="109"/>
      <c r="BU38" s="109"/>
      <c r="BV38" s="109"/>
      <c r="BW38" s="110"/>
      <c r="BX38" s="108"/>
      <c r="BY38" s="109"/>
      <c r="BZ38" s="109"/>
      <c r="CA38" s="109"/>
      <c r="CB38" s="109"/>
      <c r="CC38" s="109"/>
      <c r="CD38" s="109"/>
      <c r="CE38" s="109"/>
      <c r="CF38" s="110"/>
      <c r="CG38" s="108"/>
      <c r="CH38" s="109"/>
      <c r="CI38" s="109"/>
      <c r="CJ38" s="109"/>
      <c r="CK38" s="109"/>
      <c r="CL38" s="109"/>
      <c r="CM38" s="109"/>
      <c r="CN38" s="109"/>
      <c r="CO38" s="110"/>
      <c r="CP38" s="111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3"/>
    </row>
    <row r="39" spans="1:119" s="5" customFormat="1" ht="9" customHeight="1">
      <c r="A39" s="385" t="s">
        <v>166</v>
      </c>
      <c r="B39" s="121"/>
      <c r="C39" s="121"/>
      <c r="D39" s="121"/>
      <c r="E39" s="122"/>
      <c r="F39" s="111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3"/>
      <c r="AN39" s="108"/>
      <c r="AO39" s="109"/>
      <c r="AP39" s="109"/>
      <c r="AQ39" s="109"/>
      <c r="AR39" s="109"/>
      <c r="AS39" s="109"/>
      <c r="AT39" s="109"/>
      <c r="AU39" s="109"/>
      <c r="AV39" s="110"/>
      <c r="AW39" s="108"/>
      <c r="AX39" s="109"/>
      <c r="AY39" s="109"/>
      <c r="AZ39" s="109"/>
      <c r="BA39" s="109"/>
      <c r="BB39" s="109"/>
      <c r="BC39" s="109"/>
      <c r="BD39" s="109"/>
      <c r="BE39" s="110"/>
      <c r="BF39" s="108"/>
      <c r="BG39" s="109"/>
      <c r="BH39" s="109"/>
      <c r="BI39" s="109"/>
      <c r="BJ39" s="109"/>
      <c r="BK39" s="109"/>
      <c r="BL39" s="109"/>
      <c r="BM39" s="109"/>
      <c r="BN39" s="110"/>
      <c r="BO39" s="108"/>
      <c r="BP39" s="109"/>
      <c r="BQ39" s="109"/>
      <c r="BR39" s="109"/>
      <c r="BS39" s="109"/>
      <c r="BT39" s="109"/>
      <c r="BU39" s="109"/>
      <c r="BV39" s="109"/>
      <c r="BW39" s="110"/>
      <c r="BX39" s="108"/>
      <c r="BY39" s="109"/>
      <c r="BZ39" s="109"/>
      <c r="CA39" s="109"/>
      <c r="CB39" s="109"/>
      <c r="CC39" s="109"/>
      <c r="CD39" s="109"/>
      <c r="CE39" s="109"/>
      <c r="CF39" s="110"/>
      <c r="CG39" s="108"/>
      <c r="CH39" s="109"/>
      <c r="CI39" s="109"/>
      <c r="CJ39" s="109"/>
      <c r="CK39" s="109"/>
      <c r="CL39" s="109"/>
      <c r="CM39" s="109"/>
      <c r="CN39" s="109"/>
      <c r="CO39" s="110"/>
      <c r="CP39" s="111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3"/>
    </row>
    <row r="40" spans="1:119" s="5" customFormat="1" ht="9" customHeight="1">
      <c r="A40" s="385" t="s">
        <v>31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3"/>
    </row>
    <row r="41" spans="1:119" s="6" customFormat="1" ht="9" customHeight="1">
      <c r="A41" s="386" t="s">
        <v>32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/>
      <c r="BN41" s="387"/>
      <c r="BO41" s="387"/>
      <c r="BP41" s="387"/>
      <c r="BQ41" s="387"/>
      <c r="BR41" s="387"/>
      <c r="BS41" s="387"/>
      <c r="BT41" s="387"/>
      <c r="BU41" s="387"/>
      <c r="BV41" s="387"/>
      <c r="BW41" s="387"/>
      <c r="BX41" s="387"/>
      <c r="BY41" s="387"/>
      <c r="BZ41" s="387"/>
      <c r="CA41" s="387"/>
      <c r="CB41" s="387"/>
      <c r="CC41" s="387"/>
      <c r="CD41" s="387"/>
      <c r="CE41" s="387"/>
      <c r="CF41" s="387"/>
      <c r="CG41" s="387"/>
      <c r="CH41" s="387"/>
      <c r="CI41" s="387"/>
      <c r="CJ41" s="387"/>
      <c r="CK41" s="387"/>
      <c r="CL41" s="387"/>
      <c r="CM41" s="387"/>
      <c r="CN41" s="387"/>
      <c r="CO41" s="387"/>
      <c r="CP41" s="387"/>
      <c r="CQ41" s="387"/>
      <c r="CR41" s="387"/>
      <c r="CS41" s="387"/>
      <c r="CT41" s="387"/>
      <c r="CU41" s="387"/>
      <c r="CV41" s="387"/>
      <c r="CW41" s="387"/>
      <c r="CX41" s="387"/>
      <c r="CY41" s="387"/>
      <c r="CZ41" s="387"/>
      <c r="DA41" s="387"/>
      <c r="DB41" s="387"/>
      <c r="DC41" s="387"/>
      <c r="DD41" s="387"/>
      <c r="DE41" s="387"/>
      <c r="DF41" s="387"/>
      <c r="DG41" s="387"/>
      <c r="DH41" s="387"/>
      <c r="DI41" s="387"/>
      <c r="DJ41" s="387"/>
      <c r="DK41" s="387"/>
      <c r="DL41" s="387"/>
      <c r="DM41" s="387"/>
      <c r="DN41" s="387"/>
      <c r="DO41" s="388"/>
    </row>
    <row r="42" spans="1:119" s="5" customFormat="1" ht="9" customHeight="1">
      <c r="A42" s="385" t="s">
        <v>35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2"/>
    </row>
    <row r="43" spans="1:119" s="5" customFormat="1" ht="9" customHeight="1">
      <c r="A43" s="385" t="s">
        <v>33</v>
      </c>
      <c r="B43" s="121"/>
      <c r="C43" s="121"/>
      <c r="D43" s="121"/>
      <c r="E43" s="122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3"/>
      <c r="AN43" s="108"/>
      <c r="AO43" s="109"/>
      <c r="AP43" s="109"/>
      <c r="AQ43" s="109"/>
      <c r="AR43" s="109"/>
      <c r="AS43" s="109"/>
      <c r="AT43" s="109"/>
      <c r="AU43" s="109"/>
      <c r="AV43" s="110"/>
      <c r="AW43" s="108"/>
      <c r="AX43" s="109"/>
      <c r="AY43" s="109"/>
      <c r="AZ43" s="109"/>
      <c r="BA43" s="109"/>
      <c r="BB43" s="109"/>
      <c r="BC43" s="109"/>
      <c r="BD43" s="109"/>
      <c r="BE43" s="110"/>
      <c r="BF43" s="108"/>
      <c r="BG43" s="109"/>
      <c r="BH43" s="109"/>
      <c r="BI43" s="109"/>
      <c r="BJ43" s="109"/>
      <c r="BK43" s="109"/>
      <c r="BL43" s="109"/>
      <c r="BM43" s="109"/>
      <c r="BN43" s="110"/>
      <c r="BO43" s="108"/>
      <c r="BP43" s="109"/>
      <c r="BQ43" s="109"/>
      <c r="BR43" s="109"/>
      <c r="BS43" s="109"/>
      <c r="BT43" s="109"/>
      <c r="BU43" s="109"/>
      <c r="BV43" s="109"/>
      <c r="BW43" s="110"/>
      <c r="BX43" s="108"/>
      <c r="BY43" s="109"/>
      <c r="BZ43" s="109"/>
      <c r="CA43" s="109"/>
      <c r="CB43" s="109"/>
      <c r="CC43" s="109"/>
      <c r="CD43" s="109"/>
      <c r="CE43" s="109"/>
      <c r="CF43" s="110"/>
      <c r="CG43" s="108"/>
      <c r="CH43" s="109"/>
      <c r="CI43" s="109"/>
      <c r="CJ43" s="109"/>
      <c r="CK43" s="109"/>
      <c r="CL43" s="109"/>
      <c r="CM43" s="109"/>
      <c r="CN43" s="109"/>
      <c r="CO43" s="110"/>
      <c r="CP43" s="111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3"/>
    </row>
    <row r="44" spans="1:119" s="5" customFormat="1" ht="9" customHeight="1">
      <c r="A44" s="385" t="s">
        <v>34</v>
      </c>
      <c r="B44" s="121"/>
      <c r="C44" s="121"/>
      <c r="D44" s="121"/>
      <c r="E44" s="122"/>
      <c r="F44" s="111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3"/>
      <c r="AN44" s="108"/>
      <c r="AO44" s="109"/>
      <c r="AP44" s="109"/>
      <c r="AQ44" s="109"/>
      <c r="AR44" s="109"/>
      <c r="AS44" s="109"/>
      <c r="AT44" s="109"/>
      <c r="AU44" s="109"/>
      <c r="AV44" s="110"/>
      <c r="AW44" s="108"/>
      <c r="AX44" s="109"/>
      <c r="AY44" s="109"/>
      <c r="AZ44" s="109"/>
      <c r="BA44" s="109"/>
      <c r="BB44" s="109"/>
      <c r="BC44" s="109"/>
      <c r="BD44" s="109"/>
      <c r="BE44" s="110"/>
      <c r="BF44" s="108"/>
      <c r="BG44" s="109"/>
      <c r="BH44" s="109"/>
      <c r="BI44" s="109"/>
      <c r="BJ44" s="109"/>
      <c r="BK44" s="109"/>
      <c r="BL44" s="109"/>
      <c r="BM44" s="109"/>
      <c r="BN44" s="110"/>
      <c r="BO44" s="108"/>
      <c r="BP44" s="109"/>
      <c r="BQ44" s="109"/>
      <c r="BR44" s="109"/>
      <c r="BS44" s="109"/>
      <c r="BT44" s="109"/>
      <c r="BU44" s="109"/>
      <c r="BV44" s="109"/>
      <c r="BW44" s="110"/>
      <c r="BX44" s="108"/>
      <c r="BY44" s="109"/>
      <c r="BZ44" s="109"/>
      <c r="CA44" s="109"/>
      <c r="CB44" s="109"/>
      <c r="CC44" s="109"/>
      <c r="CD44" s="109"/>
      <c r="CE44" s="109"/>
      <c r="CF44" s="110"/>
      <c r="CG44" s="108"/>
      <c r="CH44" s="109"/>
      <c r="CI44" s="109"/>
      <c r="CJ44" s="109"/>
      <c r="CK44" s="109"/>
      <c r="CL44" s="109"/>
      <c r="CM44" s="109"/>
      <c r="CN44" s="109"/>
      <c r="CO44" s="110"/>
      <c r="CP44" s="111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3"/>
    </row>
    <row r="45" spans="1:119" s="5" customFormat="1" ht="9" customHeight="1">
      <c r="A45" s="385" t="s">
        <v>67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2"/>
    </row>
    <row r="46" spans="1:119" s="5" customFormat="1" ht="9" customHeight="1">
      <c r="A46" s="385" t="s">
        <v>36</v>
      </c>
      <c r="B46" s="121"/>
      <c r="C46" s="121"/>
      <c r="D46" s="121"/>
      <c r="E46" s="122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3"/>
      <c r="AN46" s="108"/>
      <c r="AO46" s="109"/>
      <c r="AP46" s="109"/>
      <c r="AQ46" s="109"/>
      <c r="AR46" s="109"/>
      <c r="AS46" s="109"/>
      <c r="AT46" s="109"/>
      <c r="AU46" s="109"/>
      <c r="AV46" s="110"/>
      <c r="AW46" s="108"/>
      <c r="AX46" s="109"/>
      <c r="AY46" s="109"/>
      <c r="AZ46" s="109"/>
      <c r="BA46" s="109"/>
      <c r="BB46" s="109"/>
      <c r="BC46" s="109"/>
      <c r="BD46" s="109"/>
      <c r="BE46" s="110"/>
      <c r="BF46" s="108"/>
      <c r="BG46" s="109"/>
      <c r="BH46" s="109"/>
      <c r="BI46" s="109"/>
      <c r="BJ46" s="109"/>
      <c r="BK46" s="109"/>
      <c r="BL46" s="109"/>
      <c r="BM46" s="109"/>
      <c r="BN46" s="110"/>
      <c r="BO46" s="108"/>
      <c r="BP46" s="109"/>
      <c r="BQ46" s="109"/>
      <c r="BR46" s="109"/>
      <c r="BS46" s="109"/>
      <c r="BT46" s="109"/>
      <c r="BU46" s="109"/>
      <c r="BV46" s="109"/>
      <c r="BW46" s="110"/>
      <c r="BX46" s="108"/>
      <c r="BY46" s="109"/>
      <c r="BZ46" s="109"/>
      <c r="CA46" s="109"/>
      <c r="CB46" s="109"/>
      <c r="CC46" s="109"/>
      <c r="CD46" s="109"/>
      <c r="CE46" s="109"/>
      <c r="CF46" s="110"/>
      <c r="CG46" s="108"/>
      <c r="CH46" s="109"/>
      <c r="CI46" s="109"/>
      <c r="CJ46" s="109"/>
      <c r="CK46" s="109"/>
      <c r="CL46" s="109"/>
      <c r="CM46" s="109"/>
      <c r="CN46" s="109"/>
      <c r="CO46" s="110"/>
      <c r="CP46" s="111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3"/>
    </row>
    <row r="47" spans="1:119" s="5" customFormat="1" ht="9" customHeight="1">
      <c r="A47" s="385" t="s">
        <v>37</v>
      </c>
      <c r="B47" s="121"/>
      <c r="C47" s="121"/>
      <c r="D47" s="121"/>
      <c r="E47" s="122"/>
      <c r="F47" s="111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3"/>
      <c r="AN47" s="108"/>
      <c r="AO47" s="109"/>
      <c r="AP47" s="109"/>
      <c r="AQ47" s="109"/>
      <c r="AR47" s="109"/>
      <c r="AS47" s="109"/>
      <c r="AT47" s="109"/>
      <c r="AU47" s="109"/>
      <c r="AV47" s="110"/>
      <c r="AW47" s="108"/>
      <c r="AX47" s="109"/>
      <c r="AY47" s="109"/>
      <c r="AZ47" s="109"/>
      <c r="BA47" s="109"/>
      <c r="BB47" s="109"/>
      <c r="BC47" s="109"/>
      <c r="BD47" s="109"/>
      <c r="BE47" s="110"/>
      <c r="BF47" s="108"/>
      <c r="BG47" s="109"/>
      <c r="BH47" s="109"/>
      <c r="BI47" s="109"/>
      <c r="BJ47" s="109"/>
      <c r="BK47" s="109"/>
      <c r="BL47" s="109"/>
      <c r="BM47" s="109"/>
      <c r="BN47" s="110"/>
      <c r="BO47" s="108"/>
      <c r="BP47" s="109"/>
      <c r="BQ47" s="109"/>
      <c r="BR47" s="109"/>
      <c r="BS47" s="109"/>
      <c r="BT47" s="109"/>
      <c r="BU47" s="109"/>
      <c r="BV47" s="109"/>
      <c r="BW47" s="110"/>
      <c r="BX47" s="108"/>
      <c r="BY47" s="109"/>
      <c r="BZ47" s="109"/>
      <c r="CA47" s="109"/>
      <c r="CB47" s="109"/>
      <c r="CC47" s="109"/>
      <c r="CD47" s="109"/>
      <c r="CE47" s="109"/>
      <c r="CF47" s="110"/>
      <c r="CG47" s="108"/>
      <c r="CH47" s="109"/>
      <c r="CI47" s="109"/>
      <c r="CJ47" s="109"/>
      <c r="CK47" s="109"/>
      <c r="CL47" s="109"/>
      <c r="CM47" s="109"/>
      <c r="CN47" s="109"/>
      <c r="CO47" s="110"/>
      <c r="CP47" s="111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3"/>
    </row>
    <row r="48" spans="1:119" s="5" customFormat="1" ht="9" customHeight="1">
      <c r="A48" s="385" t="s">
        <v>38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3"/>
    </row>
    <row r="50" spans="1:105" s="7" customFormat="1" ht="11.25" customHeight="1">
      <c r="A50" s="7" t="s">
        <v>140</v>
      </c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</row>
    <row r="51" spans="1:89" s="9" customFormat="1" ht="11.25" customHeight="1">
      <c r="A51" s="9" t="s">
        <v>41</v>
      </c>
      <c r="AT51" s="179" t="s">
        <v>42</v>
      </c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</row>
  </sheetData>
  <sheetProtection/>
  <mergeCells count="260">
    <mergeCell ref="AT50:CK50"/>
    <mergeCell ref="AT51:CK51"/>
    <mergeCell ref="A3:DO3"/>
    <mergeCell ref="A4:DO4"/>
    <mergeCell ref="A5:DO5"/>
    <mergeCell ref="BP6:BW6"/>
    <mergeCell ref="BX8:CO8"/>
    <mergeCell ref="CP8:DO9"/>
    <mergeCell ref="AN9:AV9"/>
    <mergeCell ref="AW9:BE9"/>
    <mergeCell ref="BF9:BN9"/>
    <mergeCell ref="A8:E9"/>
    <mergeCell ref="F8:AM9"/>
    <mergeCell ref="AN8:BE8"/>
    <mergeCell ref="BF8:BW8"/>
    <mergeCell ref="BO9:BW9"/>
    <mergeCell ref="BX9:CF9"/>
    <mergeCell ref="CG9:CO9"/>
    <mergeCell ref="A10:E10"/>
    <mergeCell ref="F10:AM10"/>
    <mergeCell ref="AN10:AV10"/>
    <mergeCell ref="AW10:BE10"/>
    <mergeCell ref="BF10:BN10"/>
    <mergeCell ref="BO10:BW10"/>
    <mergeCell ref="BX10:CF10"/>
    <mergeCell ref="CG10:CO10"/>
    <mergeCell ref="CP10:DO10"/>
    <mergeCell ref="A11:DO11"/>
    <mergeCell ref="A12:DO12"/>
    <mergeCell ref="A13:E13"/>
    <mergeCell ref="F13:AM13"/>
    <mergeCell ref="AN13:AV13"/>
    <mergeCell ref="AW13:BE13"/>
    <mergeCell ref="BF13:BN13"/>
    <mergeCell ref="BO13:BW13"/>
    <mergeCell ref="BX13:CF13"/>
    <mergeCell ref="CG13:CO13"/>
    <mergeCell ref="CP13:DO13"/>
    <mergeCell ref="A14:E14"/>
    <mergeCell ref="F14:AM14"/>
    <mergeCell ref="AN14:AV14"/>
    <mergeCell ref="AW14:BE14"/>
    <mergeCell ref="BF14:BN14"/>
    <mergeCell ref="BO14:BW14"/>
    <mergeCell ref="BX14:CF14"/>
    <mergeCell ref="CG14:CO14"/>
    <mergeCell ref="CP14:DO14"/>
    <mergeCell ref="A15:DO15"/>
    <mergeCell ref="A16:E16"/>
    <mergeCell ref="F16:AM16"/>
    <mergeCell ref="AN16:AV16"/>
    <mergeCell ref="AW16:BE16"/>
    <mergeCell ref="BF16:BN16"/>
    <mergeCell ref="BO16:BW16"/>
    <mergeCell ref="BX16:CF16"/>
    <mergeCell ref="CG16:CO16"/>
    <mergeCell ref="CP16:DO16"/>
    <mergeCell ref="A17:E17"/>
    <mergeCell ref="F17:AM17"/>
    <mergeCell ref="AN17:AV17"/>
    <mergeCell ref="AW17:BE17"/>
    <mergeCell ref="BF17:BN17"/>
    <mergeCell ref="BO17:BW17"/>
    <mergeCell ref="BX17:CF17"/>
    <mergeCell ref="CG17:CO17"/>
    <mergeCell ref="CP17:DO17"/>
    <mergeCell ref="A18:DO18"/>
    <mergeCell ref="A19:E19"/>
    <mergeCell ref="F19:AM19"/>
    <mergeCell ref="AN19:AV19"/>
    <mergeCell ref="AW19:BE19"/>
    <mergeCell ref="BF19:BN19"/>
    <mergeCell ref="BO19:BW19"/>
    <mergeCell ref="BX19:CF19"/>
    <mergeCell ref="CG19:CO19"/>
    <mergeCell ref="CP19:DO19"/>
    <mergeCell ref="BF20:BN20"/>
    <mergeCell ref="BO20:BW20"/>
    <mergeCell ref="BX20:CF20"/>
    <mergeCell ref="CG20:CO20"/>
    <mergeCell ref="A20:E20"/>
    <mergeCell ref="F20:AM20"/>
    <mergeCell ref="AN20:AV20"/>
    <mergeCell ref="AW20:BE20"/>
    <mergeCell ref="CP20:DO20"/>
    <mergeCell ref="A21:DO21"/>
    <mergeCell ref="A22:E22"/>
    <mergeCell ref="F22:AM22"/>
    <mergeCell ref="AN22:AV22"/>
    <mergeCell ref="AW22:BE22"/>
    <mergeCell ref="BF22:BN22"/>
    <mergeCell ref="BO22:BW22"/>
    <mergeCell ref="BX22:CF22"/>
    <mergeCell ref="CG22:CO22"/>
    <mergeCell ref="A23:E23"/>
    <mergeCell ref="F23:AM23"/>
    <mergeCell ref="AN23:AV23"/>
    <mergeCell ref="AW23:BE23"/>
    <mergeCell ref="CP22:DO22"/>
    <mergeCell ref="BO23:BW23"/>
    <mergeCell ref="BX23:CF23"/>
    <mergeCell ref="CG23:CO23"/>
    <mergeCell ref="CP23:DO23"/>
    <mergeCell ref="BF23:BN23"/>
    <mergeCell ref="BO24:BW24"/>
    <mergeCell ref="BX24:CF24"/>
    <mergeCell ref="CG24:CO24"/>
    <mergeCell ref="CP24:DO24"/>
    <mergeCell ref="A24:AM24"/>
    <mergeCell ref="AN24:AV24"/>
    <mergeCell ref="AW24:BE24"/>
    <mergeCell ref="BF24:BN24"/>
    <mergeCell ref="A25:DO25"/>
    <mergeCell ref="A26:E26"/>
    <mergeCell ref="F26:AM26"/>
    <mergeCell ref="AN26:AV26"/>
    <mergeCell ref="AW26:BE26"/>
    <mergeCell ref="BF26:BN26"/>
    <mergeCell ref="BO26:BW26"/>
    <mergeCell ref="BX26:CF26"/>
    <mergeCell ref="CG26:CO26"/>
    <mergeCell ref="A27:E27"/>
    <mergeCell ref="F27:AM27"/>
    <mergeCell ref="AN27:AV27"/>
    <mergeCell ref="AW27:BE27"/>
    <mergeCell ref="CP26:DO26"/>
    <mergeCell ref="BO27:BW27"/>
    <mergeCell ref="BX27:CF27"/>
    <mergeCell ref="CG27:CO27"/>
    <mergeCell ref="CP27:DO27"/>
    <mergeCell ref="BF27:BN27"/>
    <mergeCell ref="BO28:BW28"/>
    <mergeCell ref="BX28:CF28"/>
    <mergeCell ref="CG28:CO28"/>
    <mergeCell ref="CP28:DO28"/>
    <mergeCell ref="A28:AM28"/>
    <mergeCell ref="AN28:AV28"/>
    <mergeCell ref="AW28:BE28"/>
    <mergeCell ref="BF28:BN28"/>
    <mergeCell ref="A29:DO29"/>
    <mergeCell ref="A30:DO30"/>
    <mergeCell ref="A31:E31"/>
    <mergeCell ref="F31:AM31"/>
    <mergeCell ref="AN31:AV31"/>
    <mergeCell ref="AW31:BE31"/>
    <mergeCell ref="BF31:BN31"/>
    <mergeCell ref="BO31:BW31"/>
    <mergeCell ref="BX31:CF31"/>
    <mergeCell ref="CG31:CO31"/>
    <mergeCell ref="CP31:DO31"/>
    <mergeCell ref="A32:E32"/>
    <mergeCell ref="F32:AM32"/>
    <mergeCell ref="AN32:AV32"/>
    <mergeCell ref="AW32:BE32"/>
    <mergeCell ref="BF32:BN32"/>
    <mergeCell ref="BO32:BW32"/>
    <mergeCell ref="BX32:CF32"/>
    <mergeCell ref="CG32:CO32"/>
    <mergeCell ref="CP32:DO32"/>
    <mergeCell ref="A33:DO33"/>
    <mergeCell ref="A34:E34"/>
    <mergeCell ref="F34:AM34"/>
    <mergeCell ref="AN34:AV34"/>
    <mergeCell ref="AW34:BE34"/>
    <mergeCell ref="BF34:BN34"/>
    <mergeCell ref="BO34:BW34"/>
    <mergeCell ref="BX34:CF34"/>
    <mergeCell ref="CG34:CO34"/>
    <mergeCell ref="A35:E35"/>
    <mergeCell ref="F35:AM35"/>
    <mergeCell ref="AN35:AV35"/>
    <mergeCell ref="AW35:BE35"/>
    <mergeCell ref="CP34:DO34"/>
    <mergeCell ref="BO35:BW35"/>
    <mergeCell ref="BX35:CF35"/>
    <mergeCell ref="CG35:CO35"/>
    <mergeCell ref="CP35:DO35"/>
    <mergeCell ref="BF35:BN35"/>
    <mergeCell ref="BO36:BW36"/>
    <mergeCell ref="BX36:CF36"/>
    <mergeCell ref="CG36:CO36"/>
    <mergeCell ref="CP36:DO36"/>
    <mergeCell ref="A36:AM36"/>
    <mergeCell ref="AN36:AV36"/>
    <mergeCell ref="AW36:BE36"/>
    <mergeCell ref="BF36:BN36"/>
    <mergeCell ref="A37:DO37"/>
    <mergeCell ref="A38:E38"/>
    <mergeCell ref="F38:AM38"/>
    <mergeCell ref="AN38:AV38"/>
    <mergeCell ref="AW38:BE38"/>
    <mergeCell ref="BF38:BN38"/>
    <mergeCell ref="BO38:BW38"/>
    <mergeCell ref="BX38:CF38"/>
    <mergeCell ref="CG38:CO38"/>
    <mergeCell ref="A39:E39"/>
    <mergeCell ref="F39:AM39"/>
    <mergeCell ref="AN39:AV39"/>
    <mergeCell ref="AW39:BE39"/>
    <mergeCell ref="CP38:DO38"/>
    <mergeCell ref="BO39:BW39"/>
    <mergeCell ref="BX39:CF39"/>
    <mergeCell ref="CG39:CO39"/>
    <mergeCell ref="CP39:DO39"/>
    <mergeCell ref="BF39:BN39"/>
    <mergeCell ref="BO40:BW40"/>
    <mergeCell ref="BX40:CF40"/>
    <mergeCell ref="CG40:CO40"/>
    <mergeCell ref="CP40:DO40"/>
    <mergeCell ref="A40:AM40"/>
    <mergeCell ref="AN40:AV40"/>
    <mergeCell ref="AW40:BE40"/>
    <mergeCell ref="BF40:BN40"/>
    <mergeCell ref="A41:DO41"/>
    <mergeCell ref="A42:DO42"/>
    <mergeCell ref="A43:E43"/>
    <mergeCell ref="F43:AM43"/>
    <mergeCell ref="AN43:AV43"/>
    <mergeCell ref="AW43:BE43"/>
    <mergeCell ref="BF43:BN43"/>
    <mergeCell ref="BO43:BW43"/>
    <mergeCell ref="BX43:CF43"/>
    <mergeCell ref="CG43:CO43"/>
    <mergeCell ref="CP43:DO43"/>
    <mergeCell ref="A44:E44"/>
    <mergeCell ref="F44:AM44"/>
    <mergeCell ref="AN44:AV44"/>
    <mergeCell ref="AW44:BE44"/>
    <mergeCell ref="BF44:BN44"/>
    <mergeCell ref="BO44:BW44"/>
    <mergeCell ref="BX44:CF44"/>
    <mergeCell ref="CG44:CO44"/>
    <mergeCell ref="CP44:DO44"/>
    <mergeCell ref="A45:DO45"/>
    <mergeCell ref="A46:E46"/>
    <mergeCell ref="F46:AM46"/>
    <mergeCell ref="AN46:AV46"/>
    <mergeCell ref="AW46:BE46"/>
    <mergeCell ref="BF46:BN46"/>
    <mergeCell ref="BO46:BW46"/>
    <mergeCell ref="BX46:CF46"/>
    <mergeCell ref="CG46:CO46"/>
    <mergeCell ref="AN47:AV47"/>
    <mergeCell ref="AW47:BE47"/>
    <mergeCell ref="CP46:DO46"/>
    <mergeCell ref="BO47:BW47"/>
    <mergeCell ref="BX47:CF47"/>
    <mergeCell ref="CG47:CO47"/>
    <mergeCell ref="CP47:DO47"/>
    <mergeCell ref="BF47:BN47"/>
    <mergeCell ref="A47:E47"/>
    <mergeCell ref="BO48:BW48"/>
    <mergeCell ref="BX48:CF48"/>
    <mergeCell ref="CG48:CO48"/>
    <mergeCell ref="CP48:DO48"/>
    <mergeCell ref="A48:AM48"/>
    <mergeCell ref="AN48:AV48"/>
    <mergeCell ref="AW48:BE48"/>
    <mergeCell ref="BF48:BN48"/>
    <mergeCell ref="F47:AM47"/>
  </mergeCells>
  <printOptions/>
  <pageMargins left="1.3779527559055118" right="1.377952755905511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I23"/>
  <sheetViews>
    <sheetView view="pageBreakPreview" zoomScale="110" zoomScaleSheetLayoutView="110" zoomScalePageLayoutView="0" workbookViewId="0" topLeftCell="A1">
      <selection activeCell="CG33" sqref="CG33"/>
    </sheetView>
  </sheetViews>
  <sheetFormatPr defaultColWidth="0.875" defaultRowHeight="12.75" customHeight="1"/>
  <cols>
    <col min="1" max="16384" width="0.875" style="1" customWidth="1"/>
  </cols>
  <sheetData>
    <row r="1" s="7" customFormat="1" ht="10.5" customHeight="1">
      <c r="FI1" s="8" t="s">
        <v>183</v>
      </c>
    </row>
    <row r="2" s="9" customFormat="1" ht="12"/>
    <row r="3" s="9" customFormat="1" ht="12"/>
    <row r="4" spans="1:165" s="7" customFormat="1" ht="12">
      <c r="A4" s="430" t="s">
        <v>182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0"/>
      <c r="DF4" s="430"/>
      <c r="DG4" s="430"/>
      <c r="DH4" s="430"/>
      <c r="DI4" s="430"/>
      <c r="DJ4" s="430"/>
      <c r="DK4" s="430"/>
      <c r="DL4" s="430"/>
      <c r="DM4" s="430"/>
      <c r="DN4" s="430"/>
      <c r="DO4" s="430"/>
      <c r="DP4" s="430"/>
      <c r="DQ4" s="430"/>
      <c r="DR4" s="430"/>
      <c r="DS4" s="430"/>
      <c r="DT4" s="430"/>
      <c r="DU4" s="430"/>
      <c r="DV4" s="430"/>
      <c r="DW4" s="430"/>
      <c r="DX4" s="430"/>
      <c r="DY4" s="430"/>
      <c r="DZ4" s="430"/>
      <c r="EA4" s="430"/>
      <c r="EB4" s="430"/>
      <c r="EC4" s="430"/>
      <c r="ED4" s="430"/>
      <c r="EE4" s="430"/>
      <c r="EF4" s="430"/>
      <c r="EG4" s="430"/>
      <c r="EH4" s="430"/>
      <c r="EI4" s="430"/>
      <c r="EJ4" s="430"/>
      <c r="EK4" s="430"/>
      <c r="EL4" s="430"/>
      <c r="EM4" s="430"/>
      <c r="EN4" s="430"/>
      <c r="EO4" s="430"/>
      <c r="EP4" s="430"/>
      <c r="EQ4" s="430"/>
      <c r="ER4" s="430"/>
      <c r="ES4" s="430"/>
      <c r="ET4" s="430"/>
      <c r="EU4" s="430"/>
      <c r="EV4" s="430"/>
      <c r="EW4" s="430"/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</row>
    <row r="5" spans="49:127" s="7" customFormat="1" ht="12">
      <c r="AW5" s="239" t="s">
        <v>89</v>
      </c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</row>
    <row r="6" spans="49:127" ht="11.25" customHeight="1">
      <c r="AW6" s="181" t="s">
        <v>47</v>
      </c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</row>
    <row r="7" spans="83:92" s="7" customFormat="1" ht="12">
      <c r="CE7" s="8" t="s">
        <v>181</v>
      </c>
      <c r="CF7" s="426" t="s">
        <v>223</v>
      </c>
      <c r="CG7" s="426"/>
      <c r="CH7" s="426"/>
      <c r="CI7" s="426"/>
      <c r="CJ7" s="426"/>
      <c r="CK7" s="426"/>
      <c r="CL7" s="426"/>
      <c r="CM7" s="426"/>
      <c r="CN7" s="7" t="s">
        <v>173</v>
      </c>
    </row>
    <row r="8" s="9" customFormat="1" ht="12"/>
    <row r="9" spans="1:165" s="23" customFormat="1" ht="13.5" customHeight="1">
      <c r="A9" s="434" t="s">
        <v>0</v>
      </c>
      <c r="B9" s="435"/>
      <c r="C9" s="435"/>
      <c r="D9" s="435"/>
      <c r="E9" s="436"/>
      <c r="F9" s="442" t="s">
        <v>130</v>
      </c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4"/>
      <c r="AJ9" s="417" t="s">
        <v>131</v>
      </c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418"/>
      <c r="CC9" s="418"/>
      <c r="CD9" s="418"/>
      <c r="CE9" s="418"/>
      <c r="CF9" s="418"/>
      <c r="CG9" s="418"/>
      <c r="CH9" s="418"/>
      <c r="CI9" s="419"/>
      <c r="CJ9" s="417" t="s">
        <v>132</v>
      </c>
      <c r="CK9" s="418"/>
      <c r="CL9" s="418"/>
      <c r="CM9" s="418"/>
      <c r="CN9" s="418"/>
      <c r="CO9" s="418"/>
      <c r="CP9" s="418"/>
      <c r="CQ9" s="418"/>
      <c r="CR9" s="418"/>
      <c r="CS9" s="418"/>
      <c r="CT9" s="418"/>
      <c r="CU9" s="418"/>
      <c r="CV9" s="418"/>
      <c r="CW9" s="418"/>
      <c r="CX9" s="418"/>
      <c r="CY9" s="418"/>
      <c r="CZ9" s="418"/>
      <c r="DA9" s="418"/>
      <c r="DB9" s="418"/>
      <c r="DC9" s="418"/>
      <c r="DD9" s="418"/>
      <c r="DE9" s="418"/>
      <c r="DF9" s="418"/>
      <c r="DG9" s="418"/>
      <c r="DH9" s="418"/>
      <c r="DI9" s="418"/>
      <c r="DJ9" s="418"/>
      <c r="DK9" s="418"/>
      <c r="DL9" s="418"/>
      <c r="DM9" s="418"/>
      <c r="DN9" s="418"/>
      <c r="DO9" s="418"/>
      <c r="DP9" s="418"/>
      <c r="DQ9" s="418"/>
      <c r="DR9" s="418"/>
      <c r="DS9" s="418"/>
      <c r="DT9" s="418"/>
      <c r="DU9" s="418"/>
      <c r="DV9" s="418"/>
      <c r="DW9" s="418"/>
      <c r="DX9" s="418"/>
      <c r="DY9" s="418"/>
      <c r="DZ9" s="418"/>
      <c r="EA9" s="418"/>
      <c r="EB9" s="418"/>
      <c r="EC9" s="418"/>
      <c r="ED9" s="418"/>
      <c r="EE9" s="418"/>
      <c r="EF9" s="418"/>
      <c r="EG9" s="418"/>
      <c r="EH9" s="418"/>
      <c r="EI9" s="418"/>
      <c r="EJ9" s="418"/>
      <c r="EK9" s="418"/>
      <c r="EL9" s="418"/>
      <c r="EM9" s="418"/>
      <c r="EN9" s="418"/>
      <c r="EO9" s="418"/>
      <c r="EP9" s="418"/>
      <c r="EQ9" s="418"/>
      <c r="ER9" s="418"/>
      <c r="ES9" s="418"/>
      <c r="ET9" s="418"/>
      <c r="EU9" s="418"/>
      <c r="EV9" s="418"/>
      <c r="EW9" s="418"/>
      <c r="EX9" s="418"/>
      <c r="EY9" s="418"/>
      <c r="EZ9" s="418"/>
      <c r="FA9" s="418"/>
      <c r="FB9" s="418"/>
      <c r="FC9" s="418"/>
      <c r="FD9" s="418"/>
      <c r="FE9" s="418"/>
      <c r="FF9" s="418"/>
      <c r="FG9" s="418"/>
      <c r="FH9" s="418"/>
      <c r="FI9" s="419"/>
    </row>
    <row r="10" spans="1:165" s="23" customFormat="1" ht="64.5" customHeight="1">
      <c r="A10" s="437"/>
      <c r="B10" s="244"/>
      <c r="C10" s="244"/>
      <c r="D10" s="244"/>
      <c r="E10" s="438"/>
      <c r="F10" s="445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446"/>
      <c r="AJ10" s="427" t="s">
        <v>133</v>
      </c>
      <c r="AK10" s="428"/>
      <c r="AL10" s="428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  <c r="AZ10" s="428"/>
      <c r="BA10" s="428"/>
      <c r="BB10" s="428"/>
      <c r="BC10" s="428"/>
      <c r="BD10" s="428"/>
      <c r="BE10" s="428"/>
      <c r="BF10" s="428"/>
      <c r="BG10" s="428"/>
      <c r="BH10" s="428"/>
      <c r="BI10" s="429"/>
      <c r="BJ10" s="427" t="s">
        <v>134</v>
      </c>
      <c r="BK10" s="428"/>
      <c r="BL10" s="428"/>
      <c r="BM10" s="428"/>
      <c r="BN10" s="428"/>
      <c r="BO10" s="428"/>
      <c r="BP10" s="428"/>
      <c r="BQ10" s="428"/>
      <c r="BR10" s="428"/>
      <c r="BS10" s="428"/>
      <c r="BT10" s="428"/>
      <c r="BU10" s="428"/>
      <c r="BV10" s="428"/>
      <c r="BW10" s="428"/>
      <c r="BX10" s="428"/>
      <c r="BY10" s="428"/>
      <c r="BZ10" s="428"/>
      <c r="CA10" s="428"/>
      <c r="CB10" s="428"/>
      <c r="CC10" s="428"/>
      <c r="CD10" s="428"/>
      <c r="CE10" s="428"/>
      <c r="CF10" s="428"/>
      <c r="CG10" s="428"/>
      <c r="CH10" s="428"/>
      <c r="CI10" s="429"/>
      <c r="CJ10" s="427" t="s">
        <v>135</v>
      </c>
      <c r="CK10" s="428"/>
      <c r="CL10" s="428"/>
      <c r="CM10" s="428"/>
      <c r="CN10" s="428"/>
      <c r="CO10" s="428"/>
      <c r="CP10" s="428"/>
      <c r="CQ10" s="428"/>
      <c r="CR10" s="428"/>
      <c r="CS10" s="428"/>
      <c r="CT10" s="428"/>
      <c r="CU10" s="428"/>
      <c r="CV10" s="428"/>
      <c r="CW10" s="428"/>
      <c r="CX10" s="428"/>
      <c r="CY10" s="428"/>
      <c r="CZ10" s="428"/>
      <c r="DA10" s="428"/>
      <c r="DB10" s="428"/>
      <c r="DC10" s="428"/>
      <c r="DD10" s="428"/>
      <c r="DE10" s="428"/>
      <c r="DF10" s="428"/>
      <c r="DG10" s="428"/>
      <c r="DH10" s="428"/>
      <c r="DI10" s="429"/>
      <c r="DJ10" s="427" t="s">
        <v>136</v>
      </c>
      <c r="DK10" s="428"/>
      <c r="DL10" s="428"/>
      <c r="DM10" s="428"/>
      <c r="DN10" s="428"/>
      <c r="DO10" s="428"/>
      <c r="DP10" s="428"/>
      <c r="DQ10" s="428"/>
      <c r="DR10" s="428"/>
      <c r="DS10" s="428"/>
      <c r="DT10" s="428"/>
      <c r="DU10" s="428"/>
      <c r="DV10" s="428"/>
      <c r="DW10" s="428"/>
      <c r="DX10" s="428"/>
      <c r="DY10" s="428"/>
      <c r="DZ10" s="428"/>
      <c r="EA10" s="428"/>
      <c r="EB10" s="428"/>
      <c r="EC10" s="428"/>
      <c r="ED10" s="428"/>
      <c r="EE10" s="428"/>
      <c r="EF10" s="428"/>
      <c r="EG10" s="428"/>
      <c r="EH10" s="428"/>
      <c r="EI10" s="429"/>
      <c r="EJ10" s="427" t="s">
        <v>137</v>
      </c>
      <c r="EK10" s="428"/>
      <c r="EL10" s="428"/>
      <c r="EM10" s="428"/>
      <c r="EN10" s="428"/>
      <c r="EO10" s="428"/>
      <c r="EP10" s="428"/>
      <c r="EQ10" s="428"/>
      <c r="ER10" s="428"/>
      <c r="ES10" s="428"/>
      <c r="ET10" s="428"/>
      <c r="EU10" s="428"/>
      <c r="EV10" s="428"/>
      <c r="EW10" s="428"/>
      <c r="EX10" s="428"/>
      <c r="EY10" s="428"/>
      <c r="EZ10" s="428"/>
      <c r="FA10" s="428"/>
      <c r="FB10" s="428"/>
      <c r="FC10" s="428"/>
      <c r="FD10" s="428"/>
      <c r="FE10" s="428"/>
      <c r="FF10" s="428"/>
      <c r="FG10" s="428"/>
      <c r="FH10" s="428"/>
      <c r="FI10" s="429"/>
    </row>
    <row r="11" spans="1:165" s="4" customFormat="1" ht="13.5" customHeight="1">
      <c r="A11" s="439"/>
      <c r="B11" s="440"/>
      <c r="C11" s="440"/>
      <c r="D11" s="440"/>
      <c r="E11" s="441"/>
      <c r="F11" s="447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448"/>
      <c r="AJ11" s="417" t="s">
        <v>170</v>
      </c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9"/>
      <c r="AW11" s="417" t="s">
        <v>169</v>
      </c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9"/>
      <c r="BJ11" s="417" t="s">
        <v>170</v>
      </c>
      <c r="BK11" s="418"/>
      <c r="BL11" s="418"/>
      <c r="BM11" s="418"/>
      <c r="BN11" s="418"/>
      <c r="BO11" s="418"/>
      <c r="BP11" s="418"/>
      <c r="BQ11" s="418"/>
      <c r="BR11" s="418"/>
      <c r="BS11" s="418"/>
      <c r="BT11" s="418"/>
      <c r="BU11" s="418"/>
      <c r="BV11" s="419"/>
      <c r="BW11" s="417" t="s">
        <v>169</v>
      </c>
      <c r="BX11" s="418"/>
      <c r="BY11" s="418"/>
      <c r="BZ11" s="418"/>
      <c r="CA11" s="418"/>
      <c r="CB11" s="418"/>
      <c r="CC11" s="418"/>
      <c r="CD11" s="418"/>
      <c r="CE11" s="418"/>
      <c r="CF11" s="418"/>
      <c r="CG11" s="418"/>
      <c r="CH11" s="418"/>
      <c r="CI11" s="419"/>
      <c r="CJ11" s="417" t="s">
        <v>170</v>
      </c>
      <c r="CK11" s="418"/>
      <c r="CL11" s="418"/>
      <c r="CM11" s="418"/>
      <c r="CN11" s="418"/>
      <c r="CO11" s="418"/>
      <c r="CP11" s="418"/>
      <c r="CQ11" s="418"/>
      <c r="CR11" s="418"/>
      <c r="CS11" s="418"/>
      <c r="CT11" s="418"/>
      <c r="CU11" s="418"/>
      <c r="CV11" s="419"/>
      <c r="CW11" s="417" t="s">
        <v>169</v>
      </c>
      <c r="CX11" s="418"/>
      <c r="CY11" s="418"/>
      <c r="CZ11" s="418"/>
      <c r="DA11" s="418"/>
      <c r="DB11" s="418"/>
      <c r="DC11" s="418"/>
      <c r="DD11" s="418"/>
      <c r="DE11" s="418"/>
      <c r="DF11" s="418"/>
      <c r="DG11" s="418"/>
      <c r="DH11" s="418"/>
      <c r="DI11" s="419"/>
      <c r="DJ11" s="417" t="s">
        <v>170</v>
      </c>
      <c r="DK11" s="418"/>
      <c r="DL11" s="418"/>
      <c r="DM11" s="418"/>
      <c r="DN11" s="418"/>
      <c r="DO11" s="418"/>
      <c r="DP11" s="418"/>
      <c r="DQ11" s="418"/>
      <c r="DR11" s="418"/>
      <c r="DS11" s="418"/>
      <c r="DT11" s="418"/>
      <c r="DU11" s="418"/>
      <c r="DV11" s="419"/>
      <c r="DW11" s="417" t="s">
        <v>169</v>
      </c>
      <c r="DX11" s="418"/>
      <c r="DY11" s="418"/>
      <c r="DZ11" s="418"/>
      <c r="EA11" s="418"/>
      <c r="EB11" s="418"/>
      <c r="EC11" s="418"/>
      <c r="ED11" s="418"/>
      <c r="EE11" s="418"/>
      <c r="EF11" s="418"/>
      <c r="EG11" s="418"/>
      <c r="EH11" s="418"/>
      <c r="EI11" s="419"/>
      <c r="EJ11" s="417" t="s">
        <v>170</v>
      </c>
      <c r="EK11" s="418"/>
      <c r="EL11" s="418"/>
      <c r="EM11" s="418"/>
      <c r="EN11" s="418"/>
      <c r="EO11" s="418"/>
      <c r="EP11" s="418"/>
      <c r="EQ11" s="418"/>
      <c r="ER11" s="418"/>
      <c r="ES11" s="418"/>
      <c r="ET11" s="418"/>
      <c r="EU11" s="418"/>
      <c r="EV11" s="419"/>
      <c r="EW11" s="417" t="s">
        <v>169</v>
      </c>
      <c r="EX11" s="418"/>
      <c r="EY11" s="418"/>
      <c r="EZ11" s="418"/>
      <c r="FA11" s="418"/>
      <c r="FB11" s="418"/>
      <c r="FC11" s="418"/>
      <c r="FD11" s="418"/>
      <c r="FE11" s="418"/>
      <c r="FF11" s="418"/>
      <c r="FG11" s="418"/>
      <c r="FH11" s="418"/>
      <c r="FI11" s="419"/>
    </row>
    <row r="12" spans="1:165" s="4" customFormat="1" ht="10.5">
      <c r="A12" s="420">
        <v>1</v>
      </c>
      <c r="B12" s="421"/>
      <c r="C12" s="421"/>
      <c r="D12" s="421"/>
      <c r="E12" s="422"/>
      <c r="F12" s="420">
        <v>2</v>
      </c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2"/>
      <c r="AJ12" s="420">
        <v>3</v>
      </c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2"/>
      <c r="AW12" s="420">
        <v>4</v>
      </c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  <c r="BI12" s="422"/>
      <c r="BJ12" s="420">
        <v>5</v>
      </c>
      <c r="BK12" s="421"/>
      <c r="BL12" s="421"/>
      <c r="BM12" s="421"/>
      <c r="BN12" s="421"/>
      <c r="BO12" s="421"/>
      <c r="BP12" s="421"/>
      <c r="BQ12" s="421"/>
      <c r="BR12" s="421"/>
      <c r="BS12" s="421"/>
      <c r="BT12" s="421"/>
      <c r="BU12" s="421"/>
      <c r="BV12" s="422"/>
      <c r="BW12" s="420">
        <v>6</v>
      </c>
      <c r="BX12" s="421"/>
      <c r="BY12" s="421"/>
      <c r="BZ12" s="421"/>
      <c r="CA12" s="421"/>
      <c r="CB12" s="421"/>
      <c r="CC12" s="421"/>
      <c r="CD12" s="421"/>
      <c r="CE12" s="421"/>
      <c r="CF12" s="421"/>
      <c r="CG12" s="421"/>
      <c r="CH12" s="421"/>
      <c r="CI12" s="422"/>
      <c r="CJ12" s="420">
        <v>7</v>
      </c>
      <c r="CK12" s="421"/>
      <c r="CL12" s="421"/>
      <c r="CM12" s="421"/>
      <c r="CN12" s="421"/>
      <c r="CO12" s="421"/>
      <c r="CP12" s="421"/>
      <c r="CQ12" s="421"/>
      <c r="CR12" s="421"/>
      <c r="CS12" s="421"/>
      <c r="CT12" s="421"/>
      <c r="CU12" s="421"/>
      <c r="CV12" s="422"/>
      <c r="CW12" s="420">
        <v>8</v>
      </c>
      <c r="CX12" s="421"/>
      <c r="CY12" s="421"/>
      <c r="CZ12" s="421"/>
      <c r="DA12" s="421"/>
      <c r="DB12" s="421"/>
      <c r="DC12" s="421"/>
      <c r="DD12" s="421"/>
      <c r="DE12" s="421"/>
      <c r="DF12" s="421"/>
      <c r="DG12" s="421"/>
      <c r="DH12" s="421"/>
      <c r="DI12" s="422"/>
      <c r="DJ12" s="420">
        <v>9</v>
      </c>
      <c r="DK12" s="421"/>
      <c r="DL12" s="421"/>
      <c r="DM12" s="421"/>
      <c r="DN12" s="421"/>
      <c r="DO12" s="421"/>
      <c r="DP12" s="421"/>
      <c r="DQ12" s="421"/>
      <c r="DR12" s="421"/>
      <c r="DS12" s="421"/>
      <c r="DT12" s="421"/>
      <c r="DU12" s="421"/>
      <c r="DV12" s="422"/>
      <c r="DW12" s="420">
        <v>10</v>
      </c>
      <c r="DX12" s="421"/>
      <c r="DY12" s="421"/>
      <c r="DZ12" s="421"/>
      <c r="EA12" s="421"/>
      <c r="EB12" s="421"/>
      <c r="EC12" s="421"/>
      <c r="ED12" s="421"/>
      <c r="EE12" s="421"/>
      <c r="EF12" s="421"/>
      <c r="EG12" s="421"/>
      <c r="EH12" s="421"/>
      <c r="EI12" s="422"/>
      <c r="EJ12" s="420">
        <v>11</v>
      </c>
      <c r="EK12" s="421"/>
      <c r="EL12" s="421"/>
      <c r="EM12" s="421"/>
      <c r="EN12" s="421"/>
      <c r="EO12" s="421"/>
      <c r="EP12" s="421"/>
      <c r="EQ12" s="421"/>
      <c r="ER12" s="421"/>
      <c r="ES12" s="421"/>
      <c r="ET12" s="421"/>
      <c r="EU12" s="421"/>
      <c r="EV12" s="422"/>
      <c r="EW12" s="420">
        <v>12</v>
      </c>
      <c r="EX12" s="421"/>
      <c r="EY12" s="421"/>
      <c r="EZ12" s="421"/>
      <c r="FA12" s="421"/>
      <c r="FB12" s="421"/>
      <c r="FC12" s="421"/>
      <c r="FD12" s="421"/>
      <c r="FE12" s="421"/>
      <c r="FF12" s="421"/>
      <c r="FG12" s="421"/>
      <c r="FH12" s="421"/>
      <c r="FI12" s="422"/>
    </row>
    <row r="13" spans="1:165" s="4" customFormat="1" ht="10.5">
      <c r="A13" s="431"/>
      <c r="B13" s="292"/>
      <c r="C13" s="292"/>
      <c r="D13" s="292"/>
      <c r="E13" s="432"/>
      <c r="F13" s="423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5"/>
      <c r="AJ13" s="414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6"/>
      <c r="AW13" s="414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6"/>
      <c r="BJ13" s="414"/>
      <c r="BK13" s="415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6"/>
      <c r="BW13" s="414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6"/>
      <c r="CJ13" s="414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6"/>
      <c r="CW13" s="414"/>
      <c r="CX13" s="415"/>
      <c r="CY13" s="415"/>
      <c r="CZ13" s="415"/>
      <c r="DA13" s="415"/>
      <c r="DB13" s="415"/>
      <c r="DC13" s="415"/>
      <c r="DD13" s="415"/>
      <c r="DE13" s="415"/>
      <c r="DF13" s="415"/>
      <c r="DG13" s="415"/>
      <c r="DH13" s="415"/>
      <c r="DI13" s="416"/>
      <c r="DJ13" s="414"/>
      <c r="DK13" s="415"/>
      <c r="DL13" s="415"/>
      <c r="DM13" s="415"/>
      <c r="DN13" s="415"/>
      <c r="DO13" s="415"/>
      <c r="DP13" s="415"/>
      <c r="DQ13" s="415"/>
      <c r="DR13" s="415"/>
      <c r="DS13" s="415"/>
      <c r="DT13" s="415"/>
      <c r="DU13" s="415"/>
      <c r="DV13" s="416"/>
      <c r="DW13" s="414"/>
      <c r="DX13" s="415"/>
      <c r="DY13" s="415"/>
      <c r="DZ13" s="415"/>
      <c r="EA13" s="415"/>
      <c r="EB13" s="415"/>
      <c r="EC13" s="415"/>
      <c r="ED13" s="415"/>
      <c r="EE13" s="415"/>
      <c r="EF13" s="415"/>
      <c r="EG13" s="415"/>
      <c r="EH13" s="415"/>
      <c r="EI13" s="416"/>
      <c r="EJ13" s="414"/>
      <c r="EK13" s="415"/>
      <c r="EL13" s="415"/>
      <c r="EM13" s="415"/>
      <c r="EN13" s="415"/>
      <c r="EO13" s="415"/>
      <c r="EP13" s="415"/>
      <c r="EQ13" s="415"/>
      <c r="ER13" s="415"/>
      <c r="ES13" s="415"/>
      <c r="ET13" s="415"/>
      <c r="EU13" s="415"/>
      <c r="EV13" s="416"/>
      <c r="EW13" s="414"/>
      <c r="EX13" s="415"/>
      <c r="EY13" s="415"/>
      <c r="EZ13" s="415"/>
      <c r="FA13" s="415"/>
      <c r="FB13" s="415"/>
      <c r="FC13" s="415"/>
      <c r="FD13" s="415"/>
      <c r="FE13" s="415"/>
      <c r="FF13" s="415"/>
      <c r="FG13" s="415"/>
      <c r="FH13" s="415"/>
      <c r="FI13" s="416"/>
    </row>
    <row r="14" spans="1:165" s="4" customFormat="1" ht="10.5">
      <c r="A14" s="431"/>
      <c r="B14" s="292"/>
      <c r="C14" s="292"/>
      <c r="D14" s="292"/>
      <c r="E14" s="432"/>
      <c r="F14" s="423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5"/>
      <c r="AJ14" s="414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6"/>
      <c r="AW14" s="414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6"/>
      <c r="BJ14" s="414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6"/>
      <c r="BW14" s="414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6"/>
      <c r="CJ14" s="414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6"/>
      <c r="CW14" s="414"/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6"/>
      <c r="DJ14" s="414"/>
      <c r="DK14" s="415"/>
      <c r="DL14" s="415"/>
      <c r="DM14" s="415"/>
      <c r="DN14" s="415"/>
      <c r="DO14" s="415"/>
      <c r="DP14" s="415"/>
      <c r="DQ14" s="415"/>
      <c r="DR14" s="415"/>
      <c r="DS14" s="415"/>
      <c r="DT14" s="415"/>
      <c r="DU14" s="415"/>
      <c r="DV14" s="416"/>
      <c r="DW14" s="414"/>
      <c r="DX14" s="415"/>
      <c r="DY14" s="415"/>
      <c r="DZ14" s="415"/>
      <c r="EA14" s="415"/>
      <c r="EB14" s="415"/>
      <c r="EC14" s="415"/>
      <c r="ED14" s="415"/>
      <c r="EE14" s="415"/>
      <c r="EF14" s="415"/>
      <c r="EG14" s="415"/>
      <c r="EH14" s="415"/>
      <c r="EI14" s="416"/>
      <c r="EJ14" s="414"/>
      <c r="EK14" s="415"/>
      <c r="EL14" s="415"/>
      <c r="EM14" s="415"/>
      <c r="EN14" s="415"/>
      <c r="EO14" s="415"/>
      <c r="EP14" s="415"/>
      <c r="EQ14" s="415"/>
      <c r="ER14" s="415"/>
      <c r="ES14" s="415"/>
      <c r="ET14" s="415"/>
      <c r="EU14" s="415"/>
      <c r="EV14" s="416"/>
      <c r="EW14" s="414"/>
      <c r="EX14" s="415"/>
      <c r="EY14" s="415"/>
      <c r="EZ14" s="415"/>
      <c r="FA14" s="415"/>
      <c r="FB14" s="415"/>
      <c r="FC14" s="415"/>
      <c r="FD14" s="415"/>
      <c r="FE14" s="415"/>
      <c r="FF14" s="415"/>
      <c r="FG14" s="415"/>
      <c r="FH14" s="415"/>
      <c r="FI14" s="416"/>
    </row>
    <row r="15" spans="1:165" s="4" customFormat="1" ht="10.5">
      <c r="A15" s="431"/>
      <c r="B15" s="292"/>
      <c r="C15" s="292"/>
      <c r="D15" s="292"/>
      <c r="E15" s="432"/>
      <c r="F15" s="423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5"/>
      <c r="AJ15" s="414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6"/>
      <c r="AW15" s="414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6"/>
      <c r="BJ15" s="414"/>
      <c r="BK15" s="415"/>
      <c r="BL15" s="415"/>
      <c r="BM15" s="415"/>
      <c r="BN15" s="415"/>
      <c r="BO15" s="415"/>
      <c r="BP15" s="415"/>
      <c r="BQ15" s="415"/>
      <c r="BR15" s="415"/>
      <c r="BS15" s="415"/>
      <c r="BT15" s="415"/>
      <c r="BU15" s="415"/>
      <c r="BV15" s="416"/>
      <c r="BW15" s="414"/>
      <c r="BX15" s="415"/>
      <c r="BY15" s="415"/>
      <c r="BZ15" s="415"/>
      <c r="CA15" s="415"/>
      <c r="CB15" s="415"/>
      <c r="CC15" s="415"/>
      <c r="CD15" s="415"/>
      <c r="CE15" s="415"/>
      <c r="CF15" s="415"/>
      <c r="CG15" s="415"/>
      <c r="CH15" s="415"/>
      <c r="CI15" s="416"/>
      <c r="CJ15" s="414"/>
      <c r="CK15" s="415"/>
      <c r="CL15" s="415"/>
      <c r="CM15" s="415"/>
      <c r="CN15" s="415"/>
      <c r="CO15" s="415"/>
      <c r="CP15" s="415"/>
      <c r="CQ15" s="415"/>
      <c r="CR15" s="415"/>
      <c r="CS15" s="415"/>
      <c r="CT15" s="415"/>
      <c r="CU15" s="415"/>
      <c r="CV15" s="416"/>
      <c r="CW15" s="414"/>
      <c r="CX15" s="415"/>
      <c r="CY15" s="415"/>
      <c r="CZ15" s="415"/>
      <c r="DA15" s="415"/>
      <c r="DB15" s="415"/>
      <c r="DC15" s="415"/>
      <c r="DD15" s="415"/>
      <c r="DE15" s="415"/>
      <c r="DF15" s="415"/>
      <c r="DG15" s="415"/>
      <c r="DH15" s="415"/>
      <c r="DI15" s="416"/>
      <c r="DJ15" s="414"/>
      <c r="DK15" s="415"/>
      <c r="DL15" s="415"/>
      <c r="DM15" s="415"/>
      <c r="DN15" s="415"/>
      <c r="DO15" s="415"/>
      <c r="DP15" s="415"/>
      <c r="DQ15" s="415"/>
      <c r="DR15" s="415"/>
      <c r="DS15" s="415"/>
      <c r="DT15" s="415"/>
      <c r="DU15" s="415"/>
      <c r="DV15" s="416"/>
      <c r="DW15" s="414"/>
      <c r="DX15" s="415"/>
      <c r="DY15" s="415"/>
      <c r="DZ15" s="415"/>
      <c r="EA15" s="415"/>
      <c r="EB15" s="415"/>
      <c r="EC15" s="415"/>
      <c r="ED15" s="415"/>
      <c r="EE15" s="415"/>
      <c r="EF15" s="415"/>
      <c r="EG15" s="415"/>
      <c r="EH15" s="415"/>
      <c r="EI15" s="416"/>
      <c r="EJ15" s="414"/>
      <c r="EK15" s="415"/>
      <c r="EL15" s="415"/>
      <c r="EM15" s="415"/>
      <c r="EN15" s="415"/>
      <c r="EO15" s="415"/>
      <c r="EP15" s="415"/>
      <c r="EQ15" s="415"/>
      <c r="ER15" s="415"/>
      <c r="ES15" s="415"/>
      <c r="ET15" s="415"/>
      <c r="EU15" s="415"/>
      <c r="EV15" s="416"/>
      <c r="EW15" s="414"/>
      <c r="EX15" s="415"/>
      <c r="EY15" s="415"/>
      <c r="EZ15" s="415"/>
      <c r="FA15" s="415"/>
      <c r="FB15" s="415"/>
      <c r="FC15" s="415"/>
      <c r="FD15" s="415"/>
      <c r="FE15" s="415"/>
      <c r="FF15" s="415"/>
      <c r="FG15" s="415"/>
      <c r="FH15" s="415"/>
      <c r="FI15" s="416"/>
    </row>
    <row r="16" spans="1:165" s="4" customFormat="1" ht="10.5">
      <c r="A16" s="431"/>
      <c r="B16" s="292"/>
      <c r="C16" s="292"/>
      <c r="D16" s="292"/>
      <c r="E16" s="432"/>
      <c r="F16" s="423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5"/>
      <c r="AJ16" s="414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6"/>
      <c r="AW16" s="414"/>
      <c r="AX16" s="415"/>
      <c r="AY16" s="415"/>
      <c r="AZ16" s="415"/>
      <c r="BA16" s="415"/>
      <c r="BB16" s="415"/>
      <c r="BC16" s="415"/>
      <c r="BD16" s="415"/>
      <c r="BE16" s="415"/>
      <c r="BF16" s="415"/>
      <c r="BG16" s="415"/>
      <c r="BH16" s="415"/>
      <c r="BI16" s="416"/>
      <c r="BJ16" s="414"/>
      <c r="BK16" s="415"/>
      <c r="BL16" s="415"/>
      <c r="BM16" s="415"/>
      <c r="BN16" s="415"/>
      <c r="BO16" s="415"/>
      <c r="BP16" s="415"/>
      <c r="BQ16" s="415"/>
      <c r="BR16" s="415"/>
      <c r="BS16" s="415"/>
      <c r="BT16" s="415"/>
      <c r="BU16" s="415"/>
      <c r="BV16" s="416"/>
      <c r="BW16" s="414"/>
      <c r="BX16" s="415"/>
      <c r="BY16" s="415"/>
      <c r="BZ16" s="415"/>
      <c r="CA16" s="415"/>
      <c r="CB16" s="415"/>
      <c r="CC16" s="415"/>
      <c r="CD16" s="415"/>
      <c r="CE16" s="415"/>
      <c r="CF16" s="415"/>
      <c r="CG16" s="415"/>
      <c r="CH16" s="415"/>
      <c r="CI16" s="416"/>
      <c r="CJ16" s="414"/>
      <c r="CK16" s="415"/>
      <c r="CL16" s="415"/>
      <c r="CM16" s="415"/>
      <c r="CN16" s="415"/>
      <c r="CO16" s="415"/>
      <c r="CP16" s="415"/>
      <c r="CQ16" s="415"/>
      <c r="CR16" s="415"/>
      <c r="CS16" s="415"/>
      <c r="CT16" s="415"/>
      <c r="CU16" s="415"/>
      <c r="CV16" s="416"/>
      <c r="CW16" s="414"/>
      <c r="CX16" s="415"/>
      <c r="CY16" s="415"/>
      <c r="CZ16" s="415"/>
      <c r="DA16" s="415"/>
      <c r="DB16" s="415"/>
      <c r="DC16" s="415"/>
      <c r="DD16" s="415"/>
      <c r="DE16" s="415"/>
      <c r="DF16" s="415"/>
      <c r="DG16" s="415"/>
      <c r="DH16" s="415"/>
      <c r="DI16" s="416"/>
      <c r="DJ16" s="414"/>
      <c r="DK16" s="415"/>
      <c r="DL16" s="415"/>
      <c r="DM16" s="415"/>
      <c r="DN16" s="415"/>
      <c r="DO16" s="415"/>
      <c r="DP16" s="415"/>
      <c r="DQ16" s="415"/>
      <c r="DR16" s="415"/>
      <c r="DS16" s="415"/>
      <c r="DT16" s="415"/>
      <c r="DU16" s="415"/>
      <c r="DV16" s="416"/>
      <c r="DW16" s="414"/>
      <c r="DX16" s="415"/>
      <c r="DY16" s="415"/>
      <c r="DZ16" s="415"/>
      <c r="EA16" s="415"/>
      <c r="EB16" s="415"/>
      <c r="EC16" s="415"/>
      <c r="ED16" s="415"/>
      <c r="EE16" s="415"/>
      <c r="EF16" s="415"/>
      <c r="EG16" s="415"/>
      <c r="EH16" s="415"/>
      <c r="EI16" s="416"/>
      <c r="EJ16" s="414"/>
      <c r="EK16" s="415"/>
      <c r="EL16" s="415"/>
      <c r="EM16" s="415"/>
      <c r="EN16" s="415"/>
      <c r="EO16" s="415"/>
      <c r="EP16" s="415"/>
      <c r="EQ16" s="415"/>
      <c r="ER16" s="415"/>
      <c r="ES16" s="415"/>
      <c r="ET16" s="415"/>
      <c r="EU16" s="415"/>
      <c r="EV16" s="416"/>
      <c r="EW16" s="414"/>
      <c r="EX16" s="415"/>
      <c r="EY16" s="415"/>
      <c r="EZ16" s="415"/>
      <c r="FA16" s="415"/>
      <c r="FB16" s="415"/>
      <c r="FC16" s="415"/>
      <c r="FD16" s="415"/>
      <c r="FE16" s="415"/>
      <c r="FF16" s="415"/>
      <c r="FG16" s="415"/>
      <c r="FH16" s="415"/>
      <c r="FI16" s="416"/>
    </row>
    <row r="18" spans="1:85" s="7" customFormat="1" ht="12">
      <c r="A18" s="7" t="s">
        <v>140</v>
      </c>
      <c r="AU18" s="22"/>
      <c r="AV18" s="22"/>
      <c r="AW18" s="22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22"/>
    </row>
    <row r="19" spans="1:84" s="9" customFormat="1" ht="12.75" customHeight="1">
      <c r="A19" s="9" t="s">
        <v>41</v>
      </c>
      <c r="AX19" s="181" t="s">
        <v>42</v>
      </c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</row>
    <row r="20" spans="1:120" s="9" customFormat="1" ht="12.75" customHeight="1">
      <c r="A20" s="9" t="s">
        <v>180</v>
      </c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3"/>
      <c r="DB20" s="433"/>
      <c r="DC20" s="433"/>
      <c r="DD20" s="433"/>
      <c r="DE20" s="433"/>
      <c r="DF20" s="433"/>
      <c r="DG20" s="433"/>
      <c r="DH20" s="433"/>
      <c r="DI20" s="433"/>
      <c r="DJ20" s="433"/>
      <c r="DK20" s="433"/>
      <c r="DL20" s="433"/>
      <c r="DM20" s="433"/>
      <c r="DN20" s="433"/>
      <c r="DO20" s="433"/>
      <c r="DP20" s="433"/>
    </row>
    <row r="21" spans="14:120" s="9" customFormat="1" ht="12.75" customHeight="1">
      <c r="N21" s="181" t="s">
        <v>179</v>
      </c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X21" s="181" t="s">
        <v>42</v>
      </c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H21" s="181" t="s">
        <v>178</v>
      </c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</row>
    <row r="22" spans="86:120" s="9" customFormat="1" ht="12.75" customHeight="1">
      <c r="CH22" s="433"/>
      <c r="CI22" s="433"/>
      <c r="CJ22" s="433"/>
      <c r="CK22" s="433"/>
      <c r="CL22" s="433"/>
      <c r="CM22" s="433"/>
      <c r="CN22" s="433"/>
      <c r="CO22" s="433"/>
      <c r="CP22" s="433"/>
      <c r="CQ22" s="433"/>
      <c r="CR22" s="433"/>
      <c r="CS22" s="433"/>
      <c r="CT22" s="433"/>
      <c r="CU22" s="433"/>
      <c r="CV22" s="433"/>
      <c r="CW22" s="433"/>
      <c r="CX22" s="433"/>
      <c r="CY22" s="433"/>
      <c r="CZ22" s="433"/>
      <c r="DA22" s="433"/>
      <c r="DB22" s="433"/>
      <c r="DC22" s="433"/>
      <c r="DD22" s="433"/>
      <c r="DE22" s="433"/>
      <c r="DF22" s="433"/>
      <c r="DG22" s="433"/>
      <c r="DH22" s="433"/>
      <c r="DI22" s="433"/>
      <c r="DJ22" s="433"/>
      <c r="DK22" s="433"/>
      <c r="DL22" s="433"/>
      <c r="DM22" s="433"/>
      <c r="DN22" s="433"/>
      <c r="DO22" s="433"/>
      <c r="DP22" s="433"/>
    </row>
    <row r="23" spans="86:120" s="9" customFormat="1" ht="12.75" customHeight="1">
      <c r="CH23" s="181" t="s">
        <v>177</v>
      </c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</row>
  </sheetData>
  <sheetProtection/>
  <mergeCells count="93">
    <mergeCell ref="CH20:DP20"/>
    <mergeCell ref="CH21:DP21"/>
    <mergeCell ref="CH22:DP22"/>
    <mergeCell ref="EJ10:FI10"/>
    <mergeCell ref="A9:E11"/>
    <mergeCell ref="F9:AI11"/>
    <mergeCell ref="AJ9:CI9"/>
    <mergeCell ref="DJ10:EI10"/>
    <mergeCell ref="AX19:CF19"/>
    <mergeCell ref="A12:E12"/>
    <mergeCell ref="F12:AI12"/>
    <mergeCell ref="AJ10:BI10"/>
    <mergeCell ref="BJ10:CI10"/>
    <mergeCell ref="AW11:BI11"/>
    <mergeCell ref="AW12:BI12"/>
    <mergeCell ref="A15:E15"/>
    <mergeCell ref="F15:AI15"/>
    <mergeCell ref="BW13:CI13"/>
    <mergeCell ref="AJ15:AV15"/>
    <mergeCell ref="AW15:BI15"/>
    <mergeCell ref="A14:E14"/>
    <mergeCell ref="F14:AI14"/>
    <mergeCell ref="CJ14:CV14"/>
    <mergeCell ref="CW14:DI14"/>
    <mergeCell ref="AJ14:AV14"/>
    <mergeCell ref="BJ14:BV14"/>
    <mergeCell ref="BW14:CI14"/>
    <mergeCell ref="A16:E16"/>
    <mergeCell ref="F16:AI16"/>
    <mergeCell ref="AJ16:AV16"/>
    <mergeCell ref="AW16:BI16"/>
    <mergeCell ref="BJ16:BV16"/>
    <mergeCell ref="CW16:DI16"/>
    <mergeCell ref="BW16:CI16"/>
    <mergeCell ref="CJ16:CV16"/>
    <mergeCell ref="AX18:CF18"/>
    <mergeCell ref="A4:FI4"/>
    <mergeCell ref="AW5:DW5"/>
    <mergeCell ref="AW6:DW6"/>
    <mergeCell ref="AJ13:AV13"/>
    <mergeCell ref="BJ13:BV13"/>
    <mergeCell ref="CJ15:CV15"/>
    <mergeCell ref="DW13:EI13"/>
    <mergeCell ref="DJ13:DV13"/>
    <mergeCell ref="A13:E13"/>
    <mergeCell ref="F13:AI13"/>
    <mergeCell ref="AJ11:AV11"/>
    <mergeCell ref="CF7:CM7"/>
    <mergeCell ref="CJ9:FI9"/>
    <mergeCell ref="AJ12:AV12"/>
    <mergeCell ref="BJ12:BV12"/>
    <mergeCell ref="BW12:CI12"/>
    <mergeCell ref="DW12:EI12"/>
    <mergeCell ref="DJ12:DV12"/>
    <mergeCell ref="CJ10:DI10"/>
    <mergeCell ref="AW13:BI13"/>
    <mergeCell ref="AW14:BI14"/>
    <mergeCell ref="BW15:CI15"/>
    <mergeCell ref="CJ12:CV12"/>
    <mergeCell ref="CW12:DI12"/>
    <mergeCell ref="CJ13:CV13"/>
    <mergeCell ref="CW13:DI13"/>
    <mergeCell ref="CW15:DI15"/>
    <mergeCell ref="BJ15:BV15"/>
    <mergeCell ref="DW11:EI11"/>
    <mergeCell ref="EJ11:EV11"/>
    <mergeCell ref="DW16:EI16"/>
    <mergeCell ref="EW11:FI11"/>
    <mergeCell ref="EJ12:EV12"/>
    <mergeCell ref="EW12:FI12"/>
    <mergeCell ref="EJ13:EV13"/>
    <mergeCell ref="EW13:FI13"/>
    <mergeCell ref="EJ14:EV14"/>
    <mergeCell ref="EW14:FI14"/>
    <mergeCell ref="CH23:DP23"/>
    <mergeCell ref="N20:AV20"/>
    <mergeCell ref="N21:AV21"/>
    <mergeCell ref="AX20:CF20"/>
    <mergeCell ref="AX21:CF21"/>
    <mergeCell ref="BJ11:BV11"/>
    <mergeCell ref="BW11:CI11"/>
    <mergeCell ref="CJ11:CV11"/>
    <mergeCell ref="CW11:DI11"/>
    <mergeCell ref="DJ11:DV11"/>
    <mergeCell ref="EW15:FI15"/>
    <mergeCell ref="EJ16:EV16"/>
    <mergeCell ref="EW16:FI16"/>
    <mergeCell ref="DW15:EI15"/>
    <mergeCell ref="DJ15:DV15"/>
    <mergeCell ref="DW14:EI14"/>
    <mergeCell ref="DJ14:DV14"/>
    <mergeCell ref="EJ15:EV15"/>
    <mergeCell ref="DJ16:DV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Колышницына Наталья Владимировна</cp:lastModifiedBy>
  <cp:lastPrinted>2017-04-13T05:24:29Z</cp:lastPrinted>
  <dcterms:created xsi:type="dcterms:W3CDTF">2010-05-19T10:50:44Z</dcterms:created>
  <dcterms:modified xsi:type="dcterms:W3CDTF">2017-04-13T05:36:16Z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